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asohn-my.sharepoint.com/personal/office_sasohn_onmicrosoft_com/Documents/Audit Tool/"/>
    </mc:Choice>
  </mc:AlternateContent>
  <xr:revisionPtr revIDLastSave="118" documentId="8_{1EC095F5-369D-46B5-A2C8-12C66DAC163C}" xr6:coauthVersionLast="47" xr6:coauthVersionMax="47" xr10:uidLastSave="{A549EBEF-6093-4F25-9758-F56639D6CB46}"/>
  <bookViews>
    <workbookView xWindow="-28920" yWindow="-120" windowWidth="29040" windowHeight="15720" xr2:uid="{00000000-000D-0000-FFFF-FFFF00000000}"/>
  </bookViews>
  <sheets>
    <sheet name="2020.02" sheetId="1" r:id="rId1"/>
    <sheet name="Sheet2" sheetId="2" r:id="rId2"/>
    <sheet name="Sheet3" sheetId="3" r:id="rId3"/>
  </sheets>
  <definedNames>
    <definedName name="_xlnm.Print_Area" localSheetId="0">'2020.02'!$A$1:$P$401</definedName>
    <definedName name="Z_336E47DE_D589_4AF5_9641_93F595B1C99E_.wvu.PrintArea" localSheetId="0" hidden="1">'2020.02'!$A$1:$P$401</definedName>
  </definedNames>
  <calcPr calcId="191029"/>
  <customWorkbookViews>
    <customWorkbookView name="Adele Dumas - Personal View" guid="{336E47DE-D589-4AF5-9641-93F595B1C99E}" mergeInterval="0" personalView="1" maximized="1" xWindow="-192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1" i="1" l="1"/>
  <c r="E371" i="1"/>
  <c r="M377" i="1"/>
  <c r="L377" i="1"/>
  <c r="K377" i="1"/>
  <c r="J379" i="1"/>
  <c r="I377" i="1"/>
  <c r="H377" i="1"/>
  <c r="G377" i="1"/>
  <c r="E377" i="1"/>
  <c r="D379" i="1"/>
  <c r="C377" i="1"/>
  <c r="O371" i="1"/>
  <c r="N371" i="1"/>
  <c r="M371" i="1"/>
  <c r="L371" i="1"/>
  <c r="J371" i="1"/>
  <c r="I371" i="1"/>
  <c r="H371" i="1"/>
  <c r="G371" i="1"/>
  <c r="F371" i="1"/>
  <c r="M379" i="1"/>
  <c r="L379" i="1"/>
  <c r="K379" i="1"/>
  <c r="I379" i="1"/>
  <c r="H379" i="1"/>
  <c r="G379" i="1"/>
  <c r="E379" i="1"/>
  <c r="C379" i="1"/>
  <c r="O373" i="1"/>
  <c r="N373" i="1"/>
  <c r="M373" i="1"/>
  <c r="L373" i="1"/>
  <c r="J373" i="1"/>
  <c r="I373" i="1"/>
  <c r="H373" i="1"/>
  <c r="G373" i="1"/>
  <c r="F373" i="1"/>
  <c r="E373" i="1"/>
  <c r="C373" i="1"/>
  <c r="N256" i="1"/>
  <c r="N137" i="1"/>
  <c r="N200" i="1" l="1"/>
  <c r="K373" i="1" s="1"/>
  <c r="N352" i="1"/>
  <c r="N314" i="1"/>
  <c r="N301" i="1"/>
  <c r="K296" i="1"/>
  <c r="K297" i="1"/>
  <c r="K298" i="1"/>
  <c r="K299" i="1"/>
  <c r="K300" i="1"/>
  <c r="K291" i="1"/>
  <c r="K292" i="1"/>
  <c r="K293" i="1"/>
  <c r="K294" i="1"/>
  <c r="K295" i="1"/>
  <c r="N285" i="1"/>
  <c r="F379" i="1" s="1"/>
  <c r="N379" i="1" s="1"/>
  <c r="K255" i="1"/>
  <c r="N210" i="1"/>
  <c r="K206" i="1"/>
  <c r="K207" i="1"/>
  <c r="K208" i="1"/>
  <c r="K209" i="1"/>
  <c r="K186" i="1"/>
  <c r="K187" i="1"/>
  <c r="K188" i="1"/>
  <c r="K189" i="1"/>
  <c r="K190" i="1"/>
  <c r="K191" i="1"/>
  <c r="N182" i="1"/>
  <c r="K171" i="1"/>
  <c r="K172" i="1"/>
  <c r="K173" i="1"/>
  <c r="K174" i="1"/>
  <c r="K175" i="1"/>
  <c r="K176" i="1"/>
  <c r="K177" i="1"/>
  <c r="K178" i="1"/>
  <c r="K179" i="1"/>
  <c r="K180" i="1"/>
  <c r="K181" i="1"/>
  <c r="K160" i="1"/>
  <c r="K161" i="1"/>
  <c r="K162" i="1"/>
  <c r="K163" i="1"/>
  <c r="K164" i="1"/>
  <c r="N156" i="1"/>
  <c r="N149" i="1"/>
  <c r="N126" i="1"/>
  <c r="K141" i="1"/>
  <c r="K142" i="1"/>
  <c r="K143" i="1"/>
  <c r="K144" i="1"/>
  <c r="K145" i="1"/>
  <c r="K146" i="1"/>
  <c r="K147" i="1"/>
  <c r="K148" i="1"/>
  <c r="K135" i="1"/>
  <c r="K122" i="1"/>
  <c r="K123" i="1"/>
  <c r="K124" i="1"/>
  <c r="K125" i="1"/>
  <c r="K87" i="1"/>
  <c r="K88" i="1"/>
  <c r="K89" i="1"/>
  <c r="K90" i="1"/>
  <c r="K91" i="1"/>
  <c r="K92" i="1"/>
  <c r="K93" i="1"/>
  <c r="K94" i="1"/>
  <c r="K95" i="1"/>
  <c r="K96" i="1"/>
  <c r="K97" i="1"/>
  <c r="K99" i="1"/>
  <c r="K100" i="1"/>
  <c r="K101" i="1"/>
  <c r="K102" i="1"/>
  <c r="K103" i="1"/>
  <c r="K104" i="1"/>
  <c r="K105" i="1"/>
  <c r="K106" i="1"/>
  <c r="K107" i="1"/>
  <c r="K109" i="1"/>
  <c r="K110" i="1"/>
  <c r="K111" i="1"/>
  <c r="K112" i="1"/>
  <c r="K113" i="1"/>
  <c r="K115" i="1"/>
  <c r="K116" i="1"/>
  <c r="K117" i="1"/>
  <c r="N118" i="1"/>
  <c r="D373" i="1" s="1"/>
  <c r="P373" i="1" s="1"/>
  <c r="N82" i="1"/>
  <c r="K347" i="1"/>
  <c r="K307" i="1"/>
  <c r="K351" i="1"/>
  <c r="L51" i="1"/>
  <c r="N358" i="1"/>
  <c r="K357" i="1"/>
  <c r="K356" i="1"/>
  <c r="K355" i="1"/>
  <c r="K350" i="1"/>
  <c r="K349" i="1"/>
  <c r="K348" i="1"/>
  <c r="K346" i="1"/>
  <c r="N343" i="1"/>
  <c r="K342" i="1"/>
  <c r="K341" i="1"/>
  <c r="K340" i="1"/>
  <c r="K339" i="1"/>
  <c r="K338" i="1"/>
  <c r="K337" i="1"/>
  <c r="N333" i="1"/>
  <c r="K332" i="1"/>
  <c r="K331" i="1"/>
  <c r="K330" i="1"/>
  <c r="K329" i="1"/>
  <c r="K328" i="1"/>
  <c r="K327" i="1"/>
  <c r="K326" i="1"/>
  <c r="K325" i="1"/>
  <c r="N322" i="1"/>
  <c r="K321" i="1"/>
  <c r="K320" i="1"/>
  <c r="K319" i="1"/>
  <c r="K318" i="1"/>
  <c r="K317" i="1"/>
  <c r="K313" i="1"/>
  <c r="K312" i="1"/>
  <c r="K311" i="1"/>
  <c r="K310" i="1"/>
  <c r="K309" i="1"/>
  <c r="K308" i="1"/>
  <c r="K306" i="1"/>
  <c r="K304" i="1"/>
  <c r="K290" i="1"/>
  <c r="K284" i="1"/>
  <c r="K283" i="1"/>
  <c r="K282" i="1"/>
  <c r="K280" i="1"/>
  <c r="K279" i="1"/>
  <c r="N275" i="1"/>
  <c r="K274" i="1"/>
  <c r="K273" i="1"/>
  <c r="K272" i="1"/>
  <c r="K271" i="1"/>
  <c r="K270" i="1"/>
  <c r="K269" i="1"/>
  <c r="N265" i="1"/>
  <c r="K264" i="1"/>
  <c r="K263" i="1"/>
  <c r="K262" i="1"/>
  <c r="K261" i="1"/>
  <c r="K260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N239" i="1"/>
  <c r="K238" i="1"/>
  <c r="K237" i="1"/>
  <c r="N234" i="1"/>
  <c r="K233" i="1"/>
  <c r="K232" i="1"/>
  <c r="K231" i="1"/>
  <c r="K229" i="1"/>
  <c r="K228" i="1"/>
  <c r="K227" i="1"/>
  <c r="K225" i="1"/>
  <c r="K224" i="1"/>
  <c r="K223" i="1"/>
  <c r="K222" i="1"/>
  <c r="K221" i="1"/>
  <c r="K219" i="1"/>
  <c r="N216" i="1"/>
  <c r="K215" i="1"/>
  <c r="K214" i="1"/>
  <c r="K213" i="1"/>
  <c r="K205" i="1"/>
  <c r="K198" i="1"/>
  <c r="K196" i="1"/>
  <c r="K194" i="1"/>
  <c r="K185" i="1"/>
  <c r="K170" i="1"/>
  <c r="N165" i="1"/>
  <c r="K159" i="1"/>
  <c r="K155" i="1"/>
  <c r="K154" i="1"/>
  <c r="K153" i="1"/>
  <c r="K152" i="1"/>
  <c r="K140" i="1"/>
  <c r="K136" i="1"/>
  <c r="K134" i="1"/>
  <c r="K133" i="1"/>
  <c r="K132" i="1"/>
  <c r="K131" i="1"/>
  <c r="K130" i="1"/>
  <c r="K129" i="1"/>
  <c r="K121" i="1"/>
  <c r="K86" i="1"/>
  <c r="K81" i="1"/>
  <c r="K80" i="1"/>
  <c r="K79" i="1"/>
  <c r="K78" i="1"/>
  <c r="K77" i="1"/>
  <c r="K75" i="1"/>
  <c r="K74" i="1"/>
  <c r="K73" i="1"/>
  <c r="K200" i="1" l="1"/>
  <c r="K371" i="1" s="1"/>
  <c r="L50" i="1"/>
  <c r="E384" i="1"/>
  <c r="D384" i="1"/>
  <c r="K210" i="1"/>
  <c r="K256" i="1"/>
  <c r="K149" i="1"/>
  <c r="K352" i="1"/>
  <c r="K322" i="1"/>
  <c r="K234" i="1"/>
  <c r="K126" i="1"/>
  <c r="K156" i="1"/>
  <c r="K358" i="1"/>
  <c r="K216" i="1"/>
  <c r="K239" i="1"/>
  <c r="K301" i="1"/>
  <c r="K333" i="1"/>
  <c r="J377" i="1" s="1"/>
  <c r="K82" i="1"/>
  <c r="K285" i="1"/>
  <c r="F377" i="1" s="1"/>
  <c r="N377" i="1" s="1"/>
  <c r="K314" i="1"/>
  <c r="K275" i="1"/>
  <c r="K343" i="1"/>
  <c r="K118" i="1"/>
  <c r="D371" i="1" s="1"/>
  <c r="P371" i="1" s="1"/>
  <c r="K165" i="1"/>
  <c r="K265" i="1"/>
  <c r="D377" i="1" s="1"/>
  <c r="K137" i="1"/>
  <c r="K182" i="1"/>
  <c r="L49" i="1"/>
  <c r="G50" i="1"/>
  <c r="G51" i="1"/>
  <c r="G384" i="1" l="1"/>
  <c r="D383" i="1"/>
  <c r="E383" i="1"/>
  <c r="G383" i="1" l="1"/>
  <c r="H383" i="1" s="1"/>
</calcChain>
</file>

<file path=xl/sharedStrings.xml><?xml version="1.0" encoding="utf-8"?>
<sst xmlns="http://schemas.openxmlformats.org/spreadsheetml/2006/main" count="814" uniqueCount="632">
  <si>
    <t>Category</t>
  </si>
  <si>
    <t>Company</t>
  </si>
  <si>
    <t>Member No: SASOHN</t>
  </si>
  <si>
    <t>SANC Number:</t>
  </si>
  <si>
    <t>AUDIT TEAM DETAILS</t>
  </si>
  <si>
    <t>SIGNATURE</t>
  </si>
  <si>
    <t>NAME</t>
  </si>
  <si>
    <t xml:space="preserve">NOMINEE DETAILS </t>
  </si>
  <si>
    <t>DEMOGRAPHICS</t>
  </si>
  <si>
    <t>Permanent:</t>
  </si>
  <si>
    <t>Other locations served:</t>
  </si>
  <si>
    <t>Number of employees at the addition site that are serviced</t>
  </si>
  <si>
    <t>JOB CLASSIFICATION OF WORKERS</t>
  </si>
  <si>
    <t>Number</t>
  </si>
  <si>
    <t>% of Total</t>
  </si>
  <si>
    <t>Total Number of Workers</t>
  </si>
  <si>
    <t xml:space="preserve">Number in management positions </t>
  </si>
  <si>
    <t>Number in non-Management positions</t>
  </si>
  <si>
    <t>Male</t>
  </si>
  <si>
    <t>Female</t>
  </si>
  <si>
    <t>OCCUPATIONAL HEALTH STAFFING</t>
  </si>
  <si>
    <t>SECTION 1</t>
  </si>
  <si>
    <t>OCCUPATIONAL HEALTH MANAGEMENT</t>
  </si>
  <si>
    <t>C</t>
  </si>
  <si>
    <t>NC</t>
  </si>
  <si>
    <t>N/A</t>
  </si>
  <si>
    <t>SCORE</t>
  </si>
  <si>
    <t>COMMENT</t>
  </si>
  <si>
    <t>Is there a written policy?</t>
  </si>
  <si>
    <t>Is the policy endorsed by management?</t>
  </si>
  <si>
    <t>Is there a written occupational health service policy?</t>
  </si>
  <si>
    <t>Does it make provision for the ethical aspects of practice?</t>
  </si>
  <si>
    <t>Has an OH business plan/ business plan with appropriate actions and measurements been drawn up?</t>
  </si>
  <si>
    <t>Is a copy of the health risk assessment available in the clinic?</t>
  </si>
  <si>
    <t>Is medical surveillance planned according to the health risk assessment and hygiene survey?</t>
  </si>
  <si>
    <t>Is the health risk assessment reviewed and updated?</t>
  </si>
  <si>
    <t xml:space="preserve">Are there specially demarcated storage areas for biological waste? </t>
  </si>
  <si>
    <t>No accumulation of waste visible?</t>
  </si>
  <si>
    <t>Are emergency care teams with current certificates available?</t>
  </si>
  <si>
    <t>Are all the shifts covered with an emergency care team?</t>
  </si>
  <si>
    <t>Are all legal requirements pertaining to first aid boxes met?</t>
  </si>
  <si>
    <t xml:space="preserve">SECTION 2 </t>
  </si>
  <si>
    <t>Are these policies/procedures followed? (Auditor to choose 1 to demonstrate proof).</t>
  </si>
  <si>
    <t>ELECTRONIC AND PRINTED RECORDS</t>
  </si>
  <si>
    <t>Is a systematic record keeping system maintained?</t>
  </si>
  <si>
    <t xml:space="preserve">SECTION 3 </t>
  </si>
  <si>
    <t>Is all periodic surveillance risk based?</t>
  </si>
  <si>
    <t>Are the following surveillance activities implemented?</t>
  </si>
  <si>
    <t>Are the following abnormalities identified and dealt with?</t>
  </si>
  <si>
    <t>Are  identified problems relayed in the appropriate manner to:</t>
  </si>
  <si>
    <t>SECTION 4</t>
  </si>
  <si>
    <t>SECTION 5</t>
  </si>
  <si>
    <t>Are the topics relevant?</t>
  </si>
  <si>
    <t>Are Occupational injuries / diseases reported?</t>
  </si>
  <si>
    <t xml:space="preserve">SECTION 7 </t>
  </si>
  <si>
    <t>Is there some analysis of problems identified and coordinated via:</t>
  </si>
  <si>
    <t>SECTION 8</t>
  </si>
  <si>
    <t xml:space="preserve">ENVIRONMENTAL SAFETY </t>
  </si>
  <si>
    <t>Are current copies of legislation available?</t>
  </si>
  <si>
    <t xml:space="preserve">Are health trends identified? </t>
  </si>
  <si>
    <t>Is appropriate action implemented for trends identified?</t>
  </si>
  <si>
    <t xml:space="preserve">Does the clinic practice demonstrate an integration of current research findings? </t>
  </si>
  <si>
    <t xml:space="preserve">SECTION 9 </t>
  </si>
  <si>
    <t>PHYSICAL ENVIRONMENT</t>
  </si>
  <si>
    <t>Is the facility suitable to the service rendered?</t>
  </si>
  <si>
    <t>Is privacy for clients provided?</t>
  </si>
  <si>
    <t>Has easy access for emergency vehicles been planned?</t>
  </si>
  <si>
    <t>Is there a planned maintenance programme for equipment?</t>
  </si>
  <si>
    <t>Are current calibration documents available?</t>
  </si>
  <si>
    <t xml:space="preserve">Are available resources secured/motivated on the basis of clinic needs? </t>
  </si>
  <si>
    <t xml:space="preserve">Are the principles of sound management used to secure services and resources? </t>
  </si>
  <si>
    <t>Are internal audits conducted to identify deviations in the service?</t>
  </si>
  <si>
    <t>Are deviations identified in audits actioned for improvement?</t>
  </si>
  <si>
    <t>CALCULATION OF SCORE</t>
  </si>
  <si>
    <t>No:</t>
  </si>
  <si>
    <t>Subtotal 1</t>
  </si>
  <si>
    <t>Subtotal 2</t>
  </si>
  <si>
    <t>Final Score</t>
  </si>
  <si>
    <t>Percentage</t>
  </si>
  <si>
    <t>Actual Score</t>
  </si>
  <si>
    <t>=</t>
  </si>
  <si>
    <t>Max Possible</t>
  </si>
  <si>
    <t>Score calculated by:</t>
  </si>
  <si>
    <t>Score verified by:</t>
  </si>
  <si>
    <t>OCCUPATIONAL HEALTH POLICY, PROCEDURES AND RECORDS</t>
  </si>
  <si>
    <t>8.1</t>
  </si>
  <si>
    <t>9.1</t>
  </si>
  <si>
    <t>9.2</t>
  </si>
  <si>
    <t xml:space="preserve">Is the Dispensing License displayed? </t>
  </si>
  <si>
    <t>Are adequate systems in place for emergency situations?</t>
  </si>
  <si>
    <t xml:space="preserve">OCCUPATIONAL HEALTH AND SAFETY </t>
  </si>
  <si>
    <t xml:space="preserve">HEALTH  RISK ASSESSMENT </t>
  </si>
  <si>
    <t xml:space="preserve"> WASTE MANAGEMENT </t>
  </si>
  <si>
    <t>Correct ratio of First Aiders trained?</t>
  </si>
  <si>
    <t>PRIMARY HEALTH  AND MEDICAL CARE</t>
  </si>
  <si>
    <t xml:space="preserve">PRIMARY HEALTH AND MEDICAL CARE </t>
  </si>
  <si>
    <t xml:space="preserve">HEALTH EDUCATION </t>
  </si>
  <si>
    <t>HEALTH EDUCATION</t>
  </si>
  <si>
    <t xml:space="preserve">OCCUPATIONAL INJURIES AND DISEASES CLAIMS </t>
  </si>
  <si>
    <t>OCCUPATIONAL INJURIES AND DISEASE CLAIMS</t>
  </si>
  <si>
    <t xml:space="preserve">ABSENTEEISM </t>
  </si>
  <si>
    <t>ABSENTEEISM</t>
  </si>
  <si>
    <t xml:space="preserve">EMERGENCY PROCEDURES </t>
  </si>
  <si>
    <t xml:space="preserve">LEGISLATION, STANDARDS, CODES OF PRACTICE </t>
  </si>
  <si>
    <t xml:space="preserve">PROFESSIONAL TRAINING </t>
  </si>
  <si>
    <t xml:space="preserve">FACILITIES </t>
  </si>
  <si>
    <t>FINANCIAL</t>
  </si>
  <si>
    <t xml:space="preserve">AUDIT </t>
  </si>
  <si>
    <t>Physical Address</t>
  </si>
  <si>
    <t>Postal Address:</t>
  </si>
  <si>
    <t>Construction:</t>
  </si>
  <si>
    <t>Agricultural:</t>
  </si>
  <si>
    <t>Agenda Opening &amp; Closing Meeting</t>
  </si>
  <si>
    <t>Attendance Register</t>
  </si>
  <si>
    <t>Other:</t>
  </si>
  <si>
    <t>1.1.</t>
  </si>
  <si>
    <t>1.1.2</t>
  </si>
  <si>
    <t>SUPPORTING DOCUMENTATION ATTACHED (NOMINEE)</t>
  </si>
  <si>
    <t>CURRENT SANC RECEIPT</t>
  </si>
  <si>
    <t>CURRENT SASOHN RECEIPT</t>
  </si>
  <si>
    <t>CURRICULUM VITAE OF NOMINEE</t>
  </si>
  <si>
    <t>REGIONAL LETTER OF MOTIVATION</t>
  </si>
  <si>
    <t>COPY OF COMPLETED SELF ASSESSMENT (G3)</t>
  </si>
  <si>
    <t>DATE</t>
  </si>
  <si>
    <t>PRE-AUDIT PREPARATION BY</t>
  </si>
  <si>
    <t xml:space="preserve">POST - AUDIT </t>
  </si>
  <si>
    <t>Send Outcomes for National Audit</t>
  </si>
  <si>
    <t>File in Central Records with Region</t>
  </si>
  <si>
    <t>File in Central Records at Nat Office</t>
  </si>
  <si>
    <t>Orientation Letter to candidate - tool, programme, etc.</t>
  </si>
  <si>
    <t>FOR OFFICE USE ONLY - BY THE LEAD AUDITOR</t>
  </si>
  <si>
    <t>Temporary:</t>
  </si>
  <si>
    <t>Office Setting:</t>
  </si>
  <si>
    <t>Manufacturing:</t>
  </si>
  <si>
    <t>Elaborate:</t>
  </si>
  <si>
    <t>Approx. Distribution of:</t>
  </si>
  <si>
    <t>Staff</t>
  </si>
  <si>
    <t>Hours Per Week</t>
  </si>
  <si>
    <t>Count</t>
  </si>
  <si>
    <t>Other Comments:</t>
  </si>
  <si>
    <t>Abbreviations used in this Tool:</t>
  </si>
  <si>
    <t>MAX = TOT- N/A</t>
  </si>
  <si>
    <t>POLICIES</t>
  </si>
  <si>
    <t>1.2.</t>
  </si>
  <si>
    <t>MANAGING ADVANCED SCREENING SKILLS PRACTICED ON SITE</t>
  </si>
  <si>
    <t>Competency Certification in Spirometry</t>
  </si>
  <si>
    <t>1.3.</t>
  </si>
  <si>
    <t>MAX = TOT-N/A</t>
  </si>
  <si>
    <t>1.4.</t>
  </si>
  <si>
    <t>1.6.</t>
  </si>
  <si>
    <t xml:space="preserve">PERSONAL PROTECTIVE EQUIPMENT </t>
  </si>
  <si>
    <t xml:space="preserve"> </t>
  </si>
  <si>
    <t xml:space="preserve">HEALTH SURVEILLANCE </t>
  </si>
  <si>
    <t>1.7.</t>
  </si>
  <si>
    <t>1.5.</t>
  </si>
  <si>
    <t>8.2.</t>
  </si>
  <si>
    <t>8.3.</t>
  </si>
  <si>
    <t>8.4.</t>
  </si>
  <si>
    <t>9.3.</t>
  </si>
  <si>
    <t>2.1.</t>
  </si>
  <si>
    <t>2.2.</t>
  </si>
  <si>
    <t>3.1.</t>
  </si>
  <si>
    <t>3.2.</t>
  </si>
  <si>
    <t>3.3.</t>
  </si>
  <si>
    <t>3.4.</t>
  </si>
  <si>
    <t>Relevant PPE</t>
  </si>
  <si>
    <t>RECOMMENDATIONS</t>
  </si>
  <si>
    <t>MANAGEMENT LETTER OF AUTHORISATION</t>
  </si>
  <si>
    <t>BOOK OPENING &amp; CLOSING MEETING VENUE - per email confirmation</t>
  </si>
  <si>
    <t>USE ONLY THE NUMERAL 1 TO INDICATE FINDING IN THE RELEVENT COLUMN…THE FORMULA IN CERTAIN CELLS WILL AUTOMATICALLY CALCULATE.</t>
  </si>
  <si>
    <t>REGISTERED NURSE</t>
  </si>
  <si>
    <t>RADIOGRAPHER</t>
  </si>
  <si>
    <t>ENROLLED NURSE</t>
  </si>
  <si>
    <t xml:space="preserve">Mining: </t>
  </si>
  <si>
    <t>AUDIT CRITERIA FOR THE OCCUPATIONAL HEALTH PRACTITIONER OF THE YEAR AWARD</t>
  </si>
  <si>
    <r>
      <t xml:space="preserve">FIRST AID - </t>
    </r>
    <r>
      <rPr>
        <i/>
        <sz val="12"/>
        <color theme="1"/>
        <rFont val="Calibri"/>
        <family val="2"/>
        <scheme val="minor"/>
      </rPr>
      <t>To demonstrate adequate emergency services in place</t>
    </r>
  </si>
  <si>
    <r>
      <t>Are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formal audit procedures for compliance with statutory and other standards done?</t>
    </r>
  </si>
  <si>
    <t>ROLE / FUCTION</t>
  </si>
  <si>
    <t>Number of employees:</t>
  </si>
  <si>
    <t>Industry Sector:</t>
  </si>
  <si>
    <t>Other: (describe)</t>
  </si>
  <si>
    <t>N/A: Not Applicable</t>
  </si>
  <si>
    <t>NC: Non-Conformance</t>
  </si>
  <si>
    <t>Occupational Health</t>
  </si>
  <si>
    <t>Health and Safety Committee</t>
  </si>
  <si>
    <t>Safety Health Environment and Quality</t>
  </si>
  <si>
    <t>Personal Protective Equipment</t>
  </si>
  <si>
    <t>Occupational Medical Practitioner</t>
  </si>
  <si>
    <t xml:space="preserve">OH </t>
  </si>
  <si>
    <t xml:space="preserve">H &amp; S Committee </t>
  </si>
  <si>
    <t>SHEQ</t>
  </si>
  <si>
    <t xml:space="preserve">PPE </t>
  </si>
  <si>
    <t xml:space="preserve">OMP </t>
  </si>
  <si>
    <t xml:space="preserve">COID </t>
  </si>
  <si>
    <r>
      <t xml:space="preserve">Occupational Health and Safety Policy </t>
    </r>
    <r>
      <rPr>
        <b/>
        <sz val="12"/>
        <rFont val="Calibri"/>
        <family val="2"/>
        <scheme val="minor"/>
      </rPr>
      <t>( For the Company...)</t>
    </r>
  </si>
  <si>
    <r>
      <t>Occupational Health Service Policy</t>
    </r>
    <r>
      <rPr>
        <b/>
        <sz val="12"/>
        <rFont val="Calibri"/>
        <family val="2"/>
        <scheme val="minor"/>
      </rPr>
      <t xml:space="preserve"> ( For the Clinic…)</t>
    </r>
  </si>
  <si>
    <t xml:space="preserve">Methodology of record keeping – select five records and check the following:                                                        </t>
  </si>
  <si>
    <t>(Score - 4 correct equals a yes response – less than four is a no response)</t>
  </si>
  <si>
    <t xml:space="preserve">1   2   3   4   5 </t>
  </si>
  <si>
    <t>1.2.1.1</t>
  </si>
  <si>
    <t>1.2.1.2</t>
  </si>
  <si>
    <t>1.2.1.3</t>
  </si>
  <si>
    <t>1.2.1.4</t>
  </si>
  <si>
    <t>1.2.1.5</t>
  </si>
  <si>
    <t>Audiogram results are signed by employees and the Audiometrist who conducted the test</t>
  </si>
  <si>
    <t>1.2.1.6</t>
  </si>
  <si>
    <t>1.2.2.1</t>
  </si>
  <si>
    <t>1.2.1.7</t>
  </si>
  <si>
    <t>1.2.2.2</t>
  </si>
  <si>
    <t>Equipment meets the South African Thoracic Society's specifications including a calibration syringe</t>
  </si>
  <si>
    <t>1.2.2.3</t>
  </si>
  <si>
    <t>1.2.2.4</t>
  </si>
  <si>
    <t>1.2.2.6</t>
  </si>
  <si>
    <t>1.2.2.7</t>
  </si>
  <si>
    <t>Used spirometry filters are discarded in the appropriate medical waste container</t>
  </si>
  <si>
    <t>1.2.2.8</t>
  </si>
  <si>
    <t>1.2.2.9</t>
  </si>
  <si>
    <t>Hand set is cleaned correctly according to manufacturers guidelines (infection control)</t>
  </si>
  <si>
    <t>1.2.3.2</t>
  </si>
  <si>
    <t>1.2.3.1</t>
  </si>
  <si>
    <t>1.2.3.3</t>
  </si>
  <si>
    <t>1.2.3.4</t>
  </si>
  <si>
    <t>The distance is clearly marked on the floor</t>
  </si>
  <si>
    <t>1.2.3.5</t>
  </si>
  <si>
    <t>1.5.2</t>
  </si>
  <si>
    <t>1.5.5</t>
  </si>
  <si>
    <t>1.5.6</t>
  </si>
  <si>
    <t>2.2.2</t>
  </si>
  <si>
    <t>1.2.4.1</t>
  </si>
  <si>
    <t>1.2.4.2</t>
  </si>
  <si>
    <t>Provision is made to ensure patient privacy and equipment is adequate to a physical examination</t>
  </si>
  <si>
    <t>1.2.4.3</t>
  </si>
  <si>
    <t>8.1.2</t>
  </si>
  <si>
    <t>8.1.4</t>
  </si>
  <si>
    <t>Is the policy displayed visibly?</t>
  </si>
  <si>
    <t xml:space="preserve">Compensation of Occupational Injuries Diseases  </t>
  </si>
  <si>
    <t>Valid Calibration certificates of audiometer and booth</t>
  </si>
  <si>
    <t>Record of calibration is available done prior to commencement on the days that spirometry is conducted</t>
  </si>
  <si>
    <t>The correct distance is maintained if vision charts are used (6m/3m)</t>
  </si>
  <si>
    <t>Charts for testing colour-blindness, if used, are clean and in good condition</t>
  </si>
  <si>
    <t xml:space="preserve">Competency Certification in Physical Examination &amp; Health Assessment Skills </t>
  </si>
  <si>
    <t>Reference documents as required by the DOH must be available (EDL, PHC textbook)</t>
  </si>
  <si>
    <t>Was an occupational hygiene survey conducted (e.g. noise, chemicals, ventilation)</t>
  </si>
  <si>
    <t>1.5.3</t>
  </si>
  <si>
    <t>1.5.4</t>
  </si>
  <si>
    <t>1.5.7</t>
  </si>
  <si>
    <t>1.5.8</t>
  </si>
  <si>
    <t>1.1.1</t>
  </si>
  <si>
    <t>1.1.1.1</t>
  </si>
  <si>
    <t>1.1.1.2</t>
  </si>
  <si>
    <t>1.1.1.3</t>
  </si>
  <si>
    <t>1.1.2.1</t>
  </si>
  <si>
    <t>1.1.2.2</t>
  </si>
  <si>
    <t>1.1.2.3</t>
  </si>
  <si>
    <t>1.1.3</t>
  </si>
  <si>
    <t>1.1.4</t>
  </si>
  <si>
    <t>1.2</t>
  </si>
  <si>
    <t>1.3</t>
  </si>
  <si>
    <t>1.3.1</t>
  </si>
  <si>
    <t>1.3.2</t>
  </si>
  <si>
    <t>1.3.3</t>
  </si>
  <si>
    <t>1.3.4</t>
  </si>
  <si>
    <t>1.3.5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</si>
  <si>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</si>
  <si>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</si>
  <si>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</si>
  <si>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</si>
  <si>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</si>
  <si>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</si>
  <si>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</si>
  <si>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</si>
  <si>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1.5</t>
  </si>
  <si>
    <t>1.5.1</t>
  </si>
  <si>
    <r>
      <t>Is there a health care risk waste</t>
    </r>
    <r>
      <rPr>
        <sz val="12"/>
        <rFont val="Calibri"/>
        <family val="2"/>
        <scheme val="minor"/>
      </rPr>
      <t xml:space="preserve"> poster on segregation displayed?</t>
    </r>
  </si>
  <si>
    <t>Is the Medical Waste register available and up to date?</t>
  </si>
  <si>
    <t>1.6.1</t>
  </si>
  <si>
    <t>1.6.2</t>
  </si>
  <si>
    <t>1.6.3</t>
  </si>
  <si>
    <t>1.6.4</t>
  </si>
  <si>
    <t>1.6</t>
  </si>
  <si>
    <t>1.7</t>
  </si>
  <si>
    <t>1.7.1</t>
  </si>
  <si>
    <t>1.7.2</t>
  </si>
  <si>
    <t>1.7.3</t>
  </si>
  <si>
    <t>1.7.4</t>
  </si>
  <si>
    <t>1.7.5</t>
  </si>
  <si>
    <t>1.7.6</t>
  </si>
  <si>
    <t>2.1</t>
  </si>
  <si>
    <t>2.1.1</t>
  </si>
  <si>
    <t>2.1.1.1</t>
  </si>
  <si>
    <t>2.1.1.2</t>
  </si>
  <si>
    <t>2.1.1.3</t>
  </si>
  <si>
    <t>2.1.1.4</t>
  </si>
  <si>
    <t>2.1.1.5</t>
  </si>
  <si>
    <t>2.1.1.6</t>
  </si>
  <si>
    <t>2.1.1.7</t>
  </si>
  <si>
    <t>2.1.1.8</t>
  </si>
  <si>
    <t>2.1.1.9</t>
  </si>
  <si>
    <t>2.1.2</t>
  </si>
  <si>
    <t>Health Education</t>
  </si>
  <si>
    <t>Health Promotion</t>
  </si>
  <si>
    <t>Emergency management</t>
  </si>
  <si>
    <t>High risk occupations including special investigations</t>
  </si>
  <si>
    <t>Needles/sharps and accidental exposure to biohazard waste</t>
  </si>
  <si>
    <t xml:space="preserve">Disposal of mercury spills, clean up and disposal </t>
  </si>
  <si>
    <t>Sector specific e.g. Minimum standards of fitness</t>
  </si>
  <si>
    <t>2.2</t>
  </si>
  <si>
    <t>2.2.1</t>
  </si>
  <si>
    <t>2.2.3</t>
  </si>
  <si>
    <t>2.2.4</t>
  </si>
  <si>
    <t>2.2.5</t>
  </si>
  <si>
    <t>2.2.6</t>
  </si>
  <si>
    <t>Entries audited or reviewed by OMP</t>
  </si>
  <si>
    <t>Medications in files are found in drug register</t>
  </si>
  <si>
    <t>Are electronic/printed records stored so that security and confidentiality are maintained: e.g. electronic firewall, printed copies fireproof?</t>
  </si>
  <si>
    <t>Can records be viewed individually and in groups for trend analysis?</t>
  </si>
  <si>
    <t>There is an individual medical file for each worker, including contractors?</t>
  </si>
  <si>
    <t>3.1</t>
  </si>
  <si>
    <t>3.1.1</t>
  </si>
  <si>
    <t>3.1.2</t>
  </si>
  <si>
    <t>3.1.3</t>
  </si>
  <si>
    <t>3.1.4</t>
  </si>
  <si>
    <t>3.2</t>
  </si>
  <si>
    <t>3.2.1</t>
  </si>
  <si>
    <t>3.2.2</t>
  </si>
  <si>
    <t>3.2.3</t>
  </si>
  <si>
    <t>There are formats used to determine suitability for work? (OREP)</t>
  </si>
  <si>
    <t xml:space="preserve">Are there specific procedures/screening for high risk groups (e.g. pregnancy) with exclusions implemented? </t>
  </si>
  <si>
    <t>3.3</t>
  </si>
  <si>
    <t>3.3.1</t>
  </si>
  <si>
    <t>3.3.2</t>
  </si>
  <si>
    <t>Post accident on / off duty assessments [e.g. drivers]</t>
  </si>
  <si>
    <t>Return from sick leave/extended leave/maternity leave</t>
  </si>
  <si>
    <t>Where PPE is worn?</t>
  </si>
  <si>
    <t>Where occupational diseases have been identified?</t>
  </si>
  <si>
    <t>Where abnormal surveillance results are identified i.e. abnormal blood tests?</t>
  </si>
  <si>
    <t>To management</t>
  </si>
  <si>
    <t>To the health and safety committee</t>
  </si>
  <si>
    <t>To the employee</t>
  </si>
  <si>
    <t>3.4</t>
  </si>
  <si>
    <t>3.4.1</t>
  </si>
  <si>
    <t>3.4.2</t>
  </si>
  <si>
    <t>Does the OHP inform (recommend) relevant personnel about adaptations or interventions needed in the work environment to meet the health needs of the individual?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</si>
  <si>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</si>
  <si>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</si>
  <si>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</si>
  <si>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</si>
  <si>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</si>
  <si>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</si>
  <si>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</si>
  <si>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</si>
  <si>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</si>
  <si>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Does stock comply with authorization?</t>
  </si>
  <si>
    <t>Are emergency drugs available as per policy?</t>
  </si>
  <si>
    <t>Are drug registers kept up to date?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</si>
  <si>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</si>
  <si>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</si>
  <si>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</si>
  <si>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</si>
  <si>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</si>
  <si>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</si>
  <si>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</si>
  <si>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</si>
  <si>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</si>
  <si>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</si>
  <si>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6.6</t>
  </si>
  <si>
    <t>Is the correct claiming procedure followed according to relevant legislation?</t>
  </si>
  <si>
    <t>7.1</t>
  </si>
  <si>
    <t>7.2</t>
  </si>
  <si>
    <t>7.3.1</t>
  </si>
  <si>
    <t>7.3</t>
  </si>
  <si>
    <t>7.3.2</t>
  </si>
  <si>
    <t>7.3.3</t>
  </si>
  <si>
    <t>Human Resources</t>
  </si>
  <si>
    <t>Supervisors / managers</t>
  </si>
  <si>
    <t>Shop stewards</t>
  </si>
  <si>
    <t>8.1.1</t>
  </si>
  <si>
    <t>8.1.1.1</t>
  </si>
  <si>
    <t>8.1.1.2</t>
  </si>
  <si>
    <t>8.1.1.3</t>
  </si>
  <si>
    <t>8.1.1.4</t>
  </si>
  <si>
    <t>8.1.1.5</t>
  </si>
  <si>
    <t>8.1.3</t>
  </si>
  <si>
    <t>Full disaster plan</t>
  </si>
  <si>
    <r>
      <t>Call out procedure</t>
    </r>
    <r>
      <rPr>
        <b/>
        <sz val="12"/>
        <color rgb="FFFF0000"/>
        <rFont val="Calibri"/>
        <family val="2"/>
        <scheme val="minor"/>
      </rPr>
      <t xml:space="preserve">  </t>
    </r>
  </si>
  <si>
    <t xml:space="preserve">First aid </t>
  </si>
  <si>
    <t>Treatment of various degrees of injuries</t>
  </si>
  <si>
    <t xml:space="preserve">Are referring hospitals notified of potential hazards? </t>
  </si>
  <si>
    <t>Is there an up to date emergency plan in place that covers emergencies such as fire, bomb thread, riots?</t>
  </si>
  <si>
    <t>Is emergency signage clear and followed with ease?</t>
  </si>
  <si>
    <t>8.1.5</t>
  </si>
  <si>
    <t>8.2</t>
  </si>
  <si>
    <t>8.2.1</t>
  </si>
  <si>
    <t>8.2.2</t>
  </si>
  <si>
    <t>8.2.2.1</t>
  </si>
  <si>
    <t>8.2.2.2</t>
  </si>
  <si>
    <t>8.2.2.3</t>
  </si>
  <si>
    <t>8.2.2.4</t>
  </si>
  <si>
    <t>8.2.2.5</t>
  </si>
  <si>
    <t>Nursing Act</t>
  </si>
  <si>
    <t>COID Act</t>
  </si>
  <si>
    <t>Relevant SANS codes</t>
  </si>
  <si>
    <t>8.3</t>
  </si>
  <si>
    <t>8.3.1</t>
  </si>
  <si>
    <t>8.3.2</t>
  </si>
  <si>
    <t>8.3.3</t>
  </si>
  <si>
    <t>8.3.4</t>
  </si>
  <si>
    <t>8.3.5</t>
  </si>
  <si>
    <t>8.4</t>
  </si>
  <si>
    <t>8.4.1</t>
  </si>
  <si>
    <t>8.4.2</t>
  </si>
  <si>
    <t>8.4.3</t>
  </si>
  <si>
    <t>8.4.4</t>
  </si>
  <si>
    <t>8.4.5</t>
  </si>
  <si>
    <t>8.4.6</t>
  </si>
  <si>
    <t>8.4.7</t>
  </si>
  <si>
    <t>8.4.8</t>
  </si>
  <si>
    <t xml:space="preserve">Is management informed of the health service activities through monthly reports? </t>
  </si>
  <si>
    <r>
      <t xml:space="preserve">Is </t>
    </r>
    <r>
      <rPr>
        <sz val="12"/>
        <color theme="1"/>
        <rFont val="Calibri"/>
        <family val="2"/>
        <scheme val="minor"/>
      </rPr>
      <t>management informed of the health service activities through annual reports?</t>
    </r>
    <r>
      <rPr>
        <sz val="12"/>
        <color rgb="FF000000"/>
        <rFont val="Calibri"/>
        <family val="2"/>
        <scheme val="minor"/>
      </rPr>
      <t xml:space="preserve"> </t>
    </r>
  </si>
  <si>
    <t>9.1.1</t>
  </si>
  <si>
    <t>9.1.2</t>
  </si>
  <si>
    <t>9.1.3</t>
  </si>
  <si>
    <t>9.1.4</t>
  </si>
  <si>
    <t>9.1.5</t>
  </si>
  <si>
    <t>9.1.6</t>
  </si>
  <si>
    <t>9.2.1</t>
  </si>
  <si>
    <t>9.2.2</t>
  </si>
  <si>
    <t>9.2.3</t>
  </si>
  <si>
    <t>9.2.4</t>
  </si>
  <si>
    <t>9.3</t>
  </si>
  <si>
    <t>9.3.1</t>
  </si>
  <si>
    <t>9.3.2</t>
  </si>
  <si>
    <t>9.3.3</t>
  </si>
  <si>
    <t>OTHER</t>
  </si>
  <si>
    <t>EAP</t>
  </si>
  <si>
    <t>Employee Assistance Programme</t>
  </si>
  <si>
    <t>CPD Portfolio of Evidence</t>
  </si>
  <si>
    <t>C: Conformance</t>
  </si>
  <si>
    <t>Occupational Health Nurse Practitioner</t>
  </si>
  <si>
    <t>Has the emergency care team received specific training pertaining to the workplace?</t>
  </si>
  <si>
    <t>Are there policies and/or procedures covering the following aspects of the service:</t>
  </si>
  <si>
    <t xml:space="preserve">OVERALL IMPRESSION </t>
  </si>
  <si>
    <t>Is Section 56 (6) authorization according to the Medicines and Related Substances Control Act in place?</t>
  </si>
  <si>
    <t>Is a COID file (electronic/hard copy) kept with claim numbers and copies of documentation sent to the Compensation Commissioner?</t>
  </si>
  <si>
    <t>Is the facility secure?</t>
  </si>
  <si>
    <t>PROOF OF HIGHEST OH QUALIFICATION</t>
  </si>
  <si>
    <t>Codes of Good Practice: for example pregnancy register?</t>
  </si>
  <si>
    <t xml:space="preserve">Audiometrists possess Competency Certification </t>
  </si>
  <si>
    <t>1.4.8</t>
  </si>
  <si>
    <t>9.2.5</t>
  </si>
  <si>
    <t>Exit</t>
  </si>
  <si>
    <t>Audiometrist registered with SASOHN</t>
  </si>
  <si>
    <r>
      <t>SECTION 6</t>
    </r>
    <r>
      <rPr>
        <b/>
        <strike/>
        <sz val="14"/>
        <color theme="0"/>
        <rFont val="Calibri"/>
        <family val="2"/>
        <scheme val="minor"/>
      </rPr>
      <t xml:space="preserve"> </t>
    </r>
  </si>
  <si>
    <t>Max Score</t>
  </si>
  <si>
    <t>Date of Audit</t>
  </si>
  <si>
    <t>Company Tel. No.</t>
  </si>
  <si>
    <t>Email Address</t>
  </si>
  <si>
    <t>Insert data only in BLANK SPACES - the greyed out cells will self calculate</t>
  </si>
  <si>
    <t>Copy of latest SANS 451 is available in the clinic</t>
  </si>
  <si>
    <t>Copy of latest SANS 10083 is available in the clinic</t>
  </si>
  <si>
    <t>There is proof of all health education given to employees following audiometry testing</t>
  </si>
  <si>
    <t>Is a (relevant) copy of the hygiene survey available in the clinic?</t>
  </si>
  <si>
    <t>Is a waste disposal policy available?</t>
  </si>
  <si>
    <t>Is the clinic registered as a hazardous waste generator? Certificate must be  available / attempt to register.</t>
  </si>
  <si>
    <t xml:space="preserve">Is there proof of regular biological waste disposal, method of disposal, traceability of waste ? </t>
  </si>
  <si>
    <t>Is waste separated at source e.g. sharps, medical, pharmaceutical and sanitary wear?</t>
  </si>
  <si>
    <t>Is hazard appropriate PPE (chosen) as per risk assessment? (inclusive of HIRA, HRA and SDS Review of Chemicals)</t>
  </si>
  <si>
    <t>Have the emergency care teams been offered immunization against possible biological hazards?</t>
  </si>
  <si>
    <t>Are the medical records easily retrievable?</t>
  </si>
  <si>
    <t>Evidence that occupational health records are kept safely for 40 years</t>
  </si>
  <si>
    <t>3.3.2.1.</t>
  </si>
  <si>
    <t>3.3.2.2</t>
  </si>
  <si>
    <t>Is the Primary Health Care and/or drug control suitable for the service provided?</t>
  </si>
  <si>
    <t>Is the Primary Health Care and/or drug control compliant with current legislation?</t>
  </si>
  <si>
    <t>Are medications issued based on the occupational health service protocols?</t>
  </si>
  <si>
    <t xml:space="preserve">Does occupational health service protocol refer to current legislation?  </t>
  </si>
  <si>
    <t>Evidence of Signature Register meeting legal requirments</t>
  </si>
  <si>
    <t xml:space="preserve">Is there an EAP in place? </t>
  </si>
  <si>
    <t>Is the impact on client health measured? (present case study/s not just attendance register)</t>
  </si>
  <si>
    <t>Can the progress of the COID claim status be demonstrated?</t>
  </si>
  <si>
    <t>8.1.1.6.</t>
  </si>
  <si>
    <t>Emergency drugs protocol</t>
  </si>
  <si>
    <t>Does the company subscribe to a legal updating systems e.g. Lexis Nexis, Sabinet?</t>
  </si>
  <si>
    <t>MHS Act</t>
  </si>
  <si>
    <t xml:space="preserve">OHS Act </t>
  </si>
  <si>
    <t>Is there an current asset register?</t>
  </si>
  <si>
    <t>Guidance Note</t>
  </si>
  <si>
    <t xml:space="preserve">1. </t>
  </si>
  <si>
    <t>2.</t>
  </si>
  <si>
    <t>3.</t>
  </si>
  <si>
    <t>Auditors guidance notes on next tab</t>
  </si>
  <si>
    <t>Valid Calibration certificates of spirometry syringe</t>
  </si>
  <si>
    <t>Testing conditions are consistent with latest SANS standard</t>
  </si>
  <si>
    <t>2.1.1.10</t>
  </si>
  <si>
    <t>Is Management/Human Resources notified of suitability of employee for the position?</t>
  </si>
  <si>
    <t>Name of OHP</t>
  </si>
  <si>
    <t>Corporate OHP:</t>
  </si>
  <si>
    <t>Individual OHP:</t>
  </si>
  <si>
    <t>I hereby acknowledge that I will be audited as part of the requirements of the nomination for OHP of the year. I hereby give permission for the outcomes of this audit to be used as part of the audit training programme while retaining confidentiality</t>
  </si>
  <si>
    <t>OHP : Employee</t>
  </si>
  <si>
    <t>OHP Full time</t>
  </si>
  <si>
    <t>OHP</t>
  </si>
  <si>
    <t>OHP Part time</t>
  </si>
  <si>
    <t>Does the OHP have reasonable access to the company management?</t>
  </si>
  <si>
    <t>Randomised evidence of at least one case managed by the OHP aligned to the current HCP</t>
  </si>
  <si>
    <t>The OHP is included in accident/incident investigations according to relevant legislation</t>
  </si>
  <si>
    <t>The OHP is trained as an accident/incident investigator and proof available?</t>
  </si>
  <si>
    <t>Is the OHP a member of the company's H &amp; S committee?</t>
  </si>
  <si>
    <t>Does the OHP participate in the induction training?</t>
  </si>
  <si>
    <t>Is proof available that the OHP’s are involved an in an integrated SHEQ programme? (e.g. safety, hygiene, maintenance)</t>
  </si>
  <si>
    <t>Can the OHP show proof that a health risk assessment has been completed?</t>
  </si>
  <si>
    <t>Does the OHP have some input into health risk assessment?</t>
  </si>
  <si>
    <t>Has the OMP &amp; OHP reviewed and signed the MSP?</t>
  </si>
  <si>
    <t>Was the OHP involved in the selection, maintenance and replacement of the PPE?</t>
  </si>
  <si>
    <t>Was the OHP involved in training on the use and storage of PPE?</t>
  </si>
  <si>
    <t>Is PPE available for the OHP, for use when handling potential hazardous material including biohazards waste?</t>
  </si>
  <si>
    <t>Does the OHP undergo immunization as per risk assessment?</t>
  </si>
  <si>
    <t>Does the OHP implement the programme according to legislated requirements?</t>
  </si>
  <si>
    <t>The OHP professional renders nursing care and/or follow up on non-occupational illness and injuries?</t>
  </si>
  <si>
    <t>Do the signatures of the OHP and OMP meet legal requirements in the drug register?</t>
  </si>
  <si>
    <t>If yes to above item, does the OHP participate?</t>
  </si>
  <si>
    <t xml:space="preserve">Does the OHP liaise with community resources / agencies? </t>
  </si>
  <si>
    <t>Does the OHP co-ordinate the use of outside agencies in relevant health education programs?</t>
  </si>
  <si>
    <t>Is the OHP  involved with COID claims?</t>
  </si>
  <si>
    <t xml:space="preserve">Is the OHP involved in a plan to reduce COID claims?              </t>
  </si>
  <si>
    <t>Is the OHP involved in any program to reduce absenteeism?</t>
  </si>
  <si>
    <t>Do medical certificates get perused and examined by OHP and or OMP?</t>
  </si>
  <si>
    <t>Is the OHP involved in emergency drills?</t>
  </si>
  <si>
    <t>Has the OHP completed an emergency training update in the past three years?</t>
  </si>
  <si>
    <t>Can the OHP demonstrate that her practice is based on current legislation?</t>
  </si>
  <si>
    <t>Can the OHP prove continuing professional development in the last 12 months? (training needs analysis, training log records)</t>
  </si>
  <si>
    <t>Is the OHP involved in mentorship of learners?</t>
  </si>
  <si>
    <t>Can the OHP demonstrate an appropriate use and understanding of clinic statistics?</t>
  </si>
  <si>
    <t xml:space="preserve">Can the OHP demonstrate a use of the epidemiologic process in disease management? </t>
  </si>
  <si>
    <t xml:space="preserve">Can the OHP demonstrate the use of research findings in the development of policies and procedures? </t>
  </si>
  <si>
    <t>Does the OHP develop the service budget?</t>
  </si>
  <si>
    <t>Does the OHP monitor the service budget?</t>
  </si>
  <si>
    <t>Does the OHP keep within the operational budget?</t>
  </si>
  <si>
    <t>Cell No:</t>
  </si>
  <si>
    <t>Region:</t>
  </si>
  <si>
    <t>Auditor Certificate with SASOHN</t>
  </si>
  <si>
    <t>Provide written proof of all legal interventions, planned and implemented</t>
  </si>
  <si>
    <t>1.2.2.5</t>
  </si>
  <si>
    <t>A new filtered mouthiece is used for each employee (infection control)</t>
  </si>
  <si>
    <t>A valid certificate of maintenance for vision screening</t>
  </si>
  <si>
    <t>Snellen charts, if used, are clean and in good condition</t>
  </si>
  <si>
    <t>DOH</t>
  </si>
  <si>
    <t>EDL</t>
  </si>
  <si>
    <t>PHC</t>
  </si>
  <si>
    <t>Department of Health</t>
  </si>
  <si>
    <t>Essential Drug List</t>
  </si>
  <si>
    <t>Primary Health Care</t>
  </si>
  <si>
    <t>1.2.1.8</t>
  </si>
  <si>
    <t>1.2.1.9</t>
  </si>
  <si>
    <t>1.2.1.10</t>
  </si>
  <si>
    <t>1.2.1.11</t>
  </si>
  <si>
    <t>1.2.1.12</t>
  </si>
  <si>
    <t>1.2.1</t>
  </si>
  <si>
    <t>Audiometry</t>
  </si>
  <si>
    <t>1.2.2</t>
  </si>
  <si>
    <t>Spirometry</t>
  </si>
  <si>
    <t>Vision Screening</t>
  </si>
  <si>
    <t>1.2.3</t>
  </si>
  <si>
    <t>Physical Examination</t>
  </si>
  <si>
    <t>1.5.9</t>
  </si>
  <si>
    <t>2.1.1.11</t>
  </si>
  <si>
    <t>2.2.7</t>
  </si>
  <si>
    <t>Signatures and designation match the signature register</t>
  </si>
  <si>
    <t>3.1.5</t>
  </si>
  <si>
    <t>8.2.2.6</t>
  </si>
  <si>
    <t>8.2.2.7</t>
  </si>
  <si>
    <t>8.2.2.8</t>
  </si>
  <si>
    <t>9.2.6</t>
  </si>
  <si>
    <t>Physical/Biological checklists are completed weekly that Audiometry is conducted</t>
  </si>
  <si>
    <t>Past 3-years calibration certificates are securely stored and accessible</t>
  </si>
  <si>
    <t>MSP</t>
  </si>
  <si>
    <t>HCP</t>
  </si>
  <si>
    <t>Hearing Conservation Program</t>
  </si>
  <si>
    <t xml:space="preserve">Evidence of an approved waste disposal service provider continues to be reputable e.g.  internal audit by OHN </t>
  </si>
  <si>
    <t>Clinic practice ( eg drug testing)</t>
  </si>
  <si>
    <t>Substance Abuse</t>
  </si>
  <si>
    <t>Medical Confidentiality and Informed Consent</t>
  </si>
  <si>
    <t xml:space="preserve">OCCUPATIONAL HEALTH SURVEILLANCE PROGRAM </t>
  </si>
  <si>
    <t>Is there a structured programme for the implementation of the Occupational Health Surveillance Program?</t>
  </si>
  <si>
    <t>Are appropriate recommendations for Occupational Health Surveillance Program implemented?</t>
  </si>
  <si>
    <t>Does the OHP undergo Occupational Health Surveillance as per risk assessment?</t>
  </si>
  <si>
    <t>There is a matrix to indicate which workers require Occupational Health Surveillance and/or biological monitoring?</t>
  </si>
  <si>
    <t xml:space="preserve">PRE-EMPLOYMENT / PRE-PLACEMENT /BASELINE MEDICALS </t>
  </si>
  <si>
    <t xml:space="preserve">Transfers/ pre-placement /Baseline </t>
  </si>
  <si>
    <t>Is a valid dispensing license issued by the Department of Health available (correct site, name), and has the annual fee been paid?</t>
  </si>
  <si>
    <t>Is a health education program implemented?</t>
  </si>
  <si>
    <t>8.1.6</t>
  </si>
  <si>
    <t>Does the clinic have access to the SASOHN guidelines?</t>
  </si>
  <si>
    <t>Did the OHP attend in service training (in the past 12 months)?</t>
  </si>
  <si>
    <t>Did the OHP attend professional society meetings (at least 80% attendance of meetings in the last 12 months)?</t>
  </si>
  <si>
    <t>Did the OHP attend national seminars and conferences in the last 12 months?</t>
  </si>
  <si>
    <t xml:space="preserve">SITE INSPECTIONS </t>
  </si>
  <si>
    <t xml:space="preserve">STATISTICAL ANALYSIS </t>
  </si>
  <si>
    <t>LOCUM OHP QUALIFICATIONS AND REGISTRATIONS</t>
  </si>
  <si>
    <t>OMP QUALIFICATION &amp; REGISTRATION WITH HPCSA</t>
  </si>
  <si>
    <t>PROOF OF PROFESSIONAL INDEMNITY</t>
  </si>
  <si>
    <t>Done</t>
  </si>
  <si>
    <t>Date</t>
  </si>
  <si>
    <t>Doctor (OMP)</t>
  </si>
  <si>
    <t>Medical Surveillance Program</t>
  </si>
  <si>
    <t>Does it make provision for the rights of the employee?</t>
  </si>
  <si>
    <t>Evidence of the updated Hearing Conservation Program (HCP)</t>
  </si>
  <si>
    <t>Outcome &amp; Report to Nominee of each audit (within 2 weeks)</t>
  </si>
  <si>
    <t>Randomly select 6 audiograms and comment on 2 that complies with the latest Noise Exposure Regulation and SANS Code .</t>
  </si>
  <si>
    <t xml:space="preserve">POLICIES AND/OR PROCEDURES </t>
  </si>
  <si>
    <t>Medical/Health surveillance</t>
  </si>
  <si>
    <t>Nominee is required to achieve at least 90% compliance on the REGIONALl audit before a national audit team will conduct the verification audit for the OHP of the Year Award</t>
  </si>
  <si>
    <t>Nominee is required to achieve at least 80% compliance on the SELF audit before a regional audit team will conduct the regional audit</t>
  </si>
  <si>
    <t>Does the OHP conduct or collaborate with other team members for a regular plant walk through to assess potential or existing health and safety hazards?</t>
  </si>
  <si>
    <t>3.3.2.3</t>
  </si>
  <si>
    <t>3.3.3</t>
  </si>
  <si>
    <t>3.3.2.4</t>
  </si>
  <si>
    <t>3.3.2.5</t>
  </si>
  <si>
    <t>3.3.4</t>
  </si>
  <si>
    <t>3.3.4.1</t>
  </si>
  <si>
    <t>3.3.4.2</t>
  </si>
  <si>
    <t>3.3.4.3</t>
  </si>
  <si>
    <t>3.3.3.1</t>
  </si>
  <si>
    <t>3.3.3.2</t>
  </si>
  <si>
    <t>3.3.3.3</t>
  </si>
  <si>
    <t>2.2.8</t>
  </si>
  <si>
    <t>2.2.8.1</t>
  </si>
  <si>
    <t>2.2.8.2</t>
  </si>
  <si>
    <t>2.2.8.3</t>
  </si>
  <si>
    <t>1.2.4</t>
  </si>
  <si>
    <t>SUBTOTAL 1</t>
  </si>
  <si>
    <t>SUBTOTAL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</si>
</sst>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3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rgb="FF00206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trike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00206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i/>
      <u/>
      <sz val="12"/>
      <color theme="3"/>
      <name val="Calibri"/>
      <family val="2"/>
      <scheme val="minor"/>
    </font>
    <font>
      <i/>
      <strike/>
      <sz val="12"/>
      <color theme="3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2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/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7" fillId="0" borderId="0" xfId="0" applyFont="1"/>
    <xf numFmtId="0" fontId="28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3" fillId="8" borderId="32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left" vertical="center" wrapText="1" indent="1"/>
      <protection locked="0"/>
    </xf>
    <xf numFmtId="0" fontId="7" fillId="0" borderId="8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 applyProtection="1">
      <alignment horizontal="left" vertical="center" wrapText="1" indent="1"/>
      <protection locked="0"/>
    </xf>
    <xf numFmtId="0" fontId="1" fillId="0" borderId="0" xfId="0" applyFont="1" applyAlignment="1">
      <alignment horizontal="center" vertical="center"/>
    </xf>
    <xf numFmtId="0" fontId="6" fillId="0" borderId="0" xfId="0" applyFont="1" applyFill="1"/>
    <xf numFmtId="0" fontId="4" fillId="5" borderId="4" xfId="0" applyFont="1" applyFill="1" applyBorder="1" applyAlignment="1">
      <alignment horizontal="left" wrapText="1" indent="1"/>
    </xf>
    <xf numFmtId="0" fontId="4" fillId="5" borderId="5" xfId="0" applyFont="1" applyFill="1" applyBorder="1" applyAlignment="1">
      <alignment horizontal="left" wrapText="1" indent="1"/>
    </xf>
    <xf numFmtId="0" fontId="4" fillId="5" borderId="5" xfId="0" applyFont="1" applyFill="1" applyBorder="1" applyAlignment="1">
      <alignment horizontal="left" wrapText="1" indent="1"/>
    </xf>
    <xf numFmtId="0" fontId="4" fillId="5" borderId="6" xfId="0" applyFont="1" applyFill="1" applyBorder="1" applyAlignment="1">
      <alignment horizontal="left" wrapText="1" indent="1"/>
    </xf>
    <xf numFmtId="0" fontId="6" fillId="5" borderId="12" xfId="0" applyFont="1" applyFill="1" applyBorder="1" applyAlignment="1">
      <alignment horizontal="left" wrapText="1" indent="1"/>
    </xf>
    <xf numFmtId="0" fontId="1" fillId="5" borderId="0" xfId="0" applyFont="1" applyFill="1" applyBorder="1" applyAlignment="1">
      <alignment horizontal="left" wrapText="1" indent="1"/>
    </xf>
    <xf numFmtId="0" fontId="6" fillId="5" borderId="0" xfId="0" applyFont="1" applyFill="1" applyBorder="1" applyAlignment="1">
      <alignment horizontal="left" wrapText="1" indent="1"/>
    </xf>
    <xf numFmtId="0" fontId="6" fillId="5" borderId="13" xfId="0" applyFont="1" applyFill="1" applyBorder="1" applyAlignment="1">
      <alignment horizontal="left" wrapText="1" indent="1"/>
    </xf>
    <xf numFmtId="0" fontId="4" fillId="5" borderId="14" xfId="0" applyFont="1" applyFill="1" applyBorder="1" applyAlignment="1">
      <alignment horizontal="left" vertical="center" wrapText="1" indent="1"/>
    </xf>
    <xf numFmtId="0" fontId="6" fillId="5" borderId="7" xfId="0" applyFont="1" applyFill="1" applyBorder="1" applyAlignment="1">
      <alignment horizontal="left" vertical="center" wrapText="1" indent="1"/>
    </xf>
    <xf numFmtId="0" fontId="6" fillId="5" borderId="11" xfId="0" applyFont="1" applyFill="1" applyBorder="1" applyAlignment="1">
      <alignment horizontal="left" vertical="center" wrapText="1" indent="1"/>
    </xf>
    <xf numFmtId="0" fontId="23" fillId="8" borderId="32" xfId="0" applyFont="1" applyFill="1" applyBorder="1" applyAlignment="1" applyProtection="1">
      <alignment horizontal="center" vertical="center"/>
      <protection locked="0"/>
    </xf>
    <xf numFmtId="0" fontId="4" fillId="7" borderId="16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40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7" borderId="16" xfId="0" applyFont="1" applyFill="1" applyBorder="1" applyAlignment="1" applyProtection="1">
      <alignment horizontal="center" vertical="center" wrapText="1"/>
      <protection locked="0"/>
    </xf>
    <xf numFmtId="0" fontId="23" fillId="8" borderId="57" xfId="0" applyFont="1" applyFill="1" applyBorder="1" applyAlignment="1" applyProtection="1">
      <alignment horizontal="center" vertical="center"/>
    </xf>
    <xf numFmtId="0" fontId="23" fillId="8" borderId="32" xfId="0" applyFont="1" applyFill="1" applyBorder="1" applyAlignment="1" applyProtection="1">
      <alignment horizontal="center" vertical="center"/>
    </xf>
    <xf numFmtId="0" fontId="23" fillId="8" borderId="58" xfId="0" applyFont="1" applyFill="1" applyBorder="1" applyAlignment="1" applyProtection="1">
      <alignment horizontal="center" vertical="center"/>
    </xf>
    <xf numFmtId="0" fontId="4" fillId="7" borderId="15" xfId="0" applyFont="1" applyFill="1" applyBorder="1" applyAlignment="1" applyProtection="1">
      <alignment horizontal="center" vertical="center"/>
    </xf>
    <xf numFmtId="0" fontId="4" fillId="7" borderId="16" xfId="0" applyFont="1" applyFill="1" applyBorder="1" applyAlignment="1" applyProtection="1">
      <alignment horizontal="center" vertical="center"/>
    </xf>
    <xf numFmtId="0" fontId="4" fillId="7" borderId="16" xfId="0" applyFont="1" applyFill="1" applyBorder="1" applyAlignment="1" applyProtection="1">
      <alignment horizontal="center" vertical="center" wrapText="1"/>
    </xf>
    <xf numFmtId="0" fontId="4" fillId="7" borderId="17" xfId="0" applyFont="1" applyFill="1" applyBorder="1" applyAlignment="1" applyProtection="1">
      <alignment horizontal="center" vertical="center" wrapText="1"/>
    </xf>
    <xf numFmtId="0" fontId="4" fillId="7" borderId="64" xfId="0" applyFont="1" applyFill="1" applyBorder="1" applyAlignment="1" applyProtection="1">
      <alignment horizontal="left" vertical="center" wrapText="1" indent="1"/>
    </xf>
    <xf numFmtId="0" fontId="18" fillId="0" borderId="2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9" xfId="0" applyFont="1" applyBorder="1" applyAlignment="1" applyProtection="1">
      <alignment horizontal="center" vertical="center" wrapText="1"/>
    </xf>
    <xf numFmtId="0" fontId="18" fillId="9" borderId="65" xfId="0" applyFont="1" applyFill="1" applyBorder="1" applyAlignment="1" applyProtection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9" xfId="0" applyFont="1" applyBorder="1" applyAlignment="1" applyProtection="1">
      <alignment horizontal="center" vertical="center" wrapText="1"/>
    </xf>
    <xf numFmtId="0" fontId="8" fillId="9" borderId="65" xfId="0" applyFont="1" applyFill="1" applyBorder="1" applyAlignment="1" applyProtection="1">
      <alignment horizontal="center" vertical="center" wrapText="1"/>
    </xf>
    <xf numFmtId="0" fontId="8" fillId="0" borderId="63" xfId="0" applyFont="1" applyBorder="1" applyAlignment="1" applyProtection="1">
      <alignment horizontal="center" vertical="center" wrapText="1"/>
    </xf>
    <xf numFmtId="0" fontId="8" fillId="0" borderId="23" xfId="0" applyFont="1" applyBorder="1" applyAlignment="1" applyProtection="1">
      <alignment horizontal="center" vertical="center" wrapText="1"/>
    </xf>
    <xf numFmtId="0" fontId="8" fillId="0" borderId="24" xfId="0" applyFont="1" applyBorder="1" applyAlignment="1" applyProtection="1">
      <alignment horizontal="center" vertical="center" wrapText="1"/>
    </xf>
    <xf numFmtId="0" fontId="8" fillId="9" borderId="66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40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4" fillId="7" borderId="20" xfId="0" applyFont="1" applyFill="1" applyBorder="1" applyAlignment="1" applyProtection="1">
      <alignment horizontal="center" vertical="center" wrapText="1"/>
    </xf>
    <xf numFmtId="0" fontId="4" fillId="7" borderId="59" xfId="0" applyFont="1" applyFill="1" applyBorder="1" applyAlignment="1" applyProtection="1">
      <alignment horizontal="center" vertical="center" wrapText="1"/>
    </xf>
    <xf numFmtId="0" fontId="4" fillId="7" borderId="60" xfId="0" applyFont="1" applyFill="1" applyBorder="1" applyAlignment="1" applyProtection="1">
      <alignment horizontal="center" vertical="center" wrapText="1"/>
    </xf>
    <xf numFmtId="0" fontId="18" fillId="0" borderId="22" xfId="0" applyFont="1" applyBorder="1" applyAlignment="1" applyProtection="1">
      <alignment horizontal="center" vertical="center" wrapText="1"/>
    </xf>
    <xf numFmtId="0" fontId="18" fillId="9" borderId="28" xfId="0" applyFont="1" applyFill="1" applyBorder="1" applyAlignment="1" applyProtection="1">
      <alignment horizontal="center" vertical="center" wrapText="1"/>
    </xf>
    <xf numFmtId="0" fontId="18" fillId="9" borderId="61" xfId="0" applyFont="1" applyFill="1" applyBorder="1" applyAlignment="1" applyProtection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</xf>
    <xf numFmtId="0" fontId="8" fillId="9" borderId="28" xfId="0" applyFont="1" applyFill="1" applyBorder="1" applyAlignment="1" applyProtection="1">
      <alignment horizontal="center" vertical="center" wrapText="1"/>
    </xf>
    <xf numFmtId="0" fontId="8" fillId="9" borderId="61" xfId="0" applyFont="1" applyFill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8" fillId="9" borderId="53" xfId="0" applyFont="1" applyFill="1" applyBorder="1" applyAlignment="1" applyProtection="1">
      <alignment horizontal="center" vertical="center" wrapText="1"/>
    </xf>
    <xf numFmtId="0" fontId="8" fillId="9" borderId="62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4" fillId="7" borderId="19" xfId="0" applyFont="1" applyFill="1" applyBorder="1" applyAlignment="1" applyProtection="1">
      <alignment horizontal="center" vertical="center" wrapText="1"/>
    </xf>
    <xf numFmtId="0" fontId="4" fillId="7" borderId="16" xfId="0" applyFont="1" applyFill="1" applyBorder="1" applyAlignment="1" applyProtection="1">
      <alignment horizontal="center" vertical="center" wrapText="1"/>
    </xf>
    <xf numFmtId="0" fontId="4" fillId="7" borderId="56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6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wrapText="1"/>
    </xf>
    <xf numFmtId="9" fontId="6" fillId="0" borderId="9" xfId="0" applyNumberFormat="1" applyFont="1" applyFill="1" applyBorder="1" applyAlignment="1" applyProtection="1">
      <alignment horizontal="center" vertical="center" wrapText="1"/>
    </xf>
    <xf numFmtId="9" fontId="6" fillId="0" borderId="10" xfId="0" applyNumberFormat="1" applyFont="1" applyFill="1" applyBorder="1" applyAlignment="1" applyProtection="1">
      <alignment horizontal="center" vertical="center" wrapText="1"/>
    </xf>
    <xf numFmtId="9" fontId="6" fillId="0" borderId="8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6" fillId="0" borderId="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3" fillId="8" borderId="19" xfId="0" applyFont="1" applyFill="1" applyBorder="1" applyAlignment="1" applyProtection="1">
      <alignment horizontal="center" vertical="center" wrapText="1"/>
      <protection locked="0"/>
    </xf>
    <xf numFmtId="0" fontId="3" fillId="8" borderId="16" xfId="0" applyFont="1" applyFill="1" applyBorder="1" applyAlignment="1" applyProtection="1">
      <alignment horizontal="center" vertical="center" wrapText="1"/>
      <protection locked="0"/>
    </xf>
    <xf numFmtId="0" fontId="3" fillId="8" borderId="1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 indent="1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15" fontId="7" fillId="0" borderId="1" xfId="0" applyNumberFormat="1" applyFont="1" applyBorder="1" applyAlignment="1" applyProtection="1">
      <alignment horizontal="left" vertical="center" wrapText="1" indent="1"/>
      <protection locked="0"/>
    </xf>
    <xf numFmtId="15" fontId="7" fillId="0" borderId="9" xfId="0" applyNumberFormat="1" applyFont="1" applyBorder="1" applyAlignment="1" applyProtection="1">
      <alignment horizontal="left" vertical="center" wrapText="1" indent="1"/>
      <protection locked="0"/>
    </xf>
    <xf numFmtId="0" fontId="8" fillId="2" borderId="1" xfId="0" applyFont="1" applyFill="1" applyBorder="1" applyAlignment="1" applyProtection="1">
      <alignment horizontal="left" vertical="center" indent="1"/>
      <protection locked="0"/>
    </xf>
    <xf numFmtId="0" fontId="7" fillId="0" borderId="1" xfId="0" applyFont="1" applyBorder="1" applyAlignment="1" applyProtection="1">
      <alignment horizontal="left" vertical="center" indent="1"/>
      <protection locked="0"/>
    </xf>
    <xf numFmtId="0" fontId="7" fillId="0" borderId="9" xfId="0" applyFont="1" applyBorder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wrapText="1" indent="1"/>
      <protection locked="0"/>
    </xf>
    <xf numFmtId="0" fontId="8" fillId="2" borderId="1" xfId="0" applyFont="1" applyFill="1" applyBorder="1" applyAlignment="1" applyProtection="1">
      <alignment horizontal="left" vertical="center" wrapText="1" indent="1"/>
      <protection locked="0"/>
    </xf>
    <xf numFmtId="3" fontId="7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7" fillId="0" borderId="1" xfId="0" applyFont="1" applyFill="1" applyBorder="1" applyAlignment="1" applyProtection="1">
      <alignment horizontal="left" vertical="center" indent="1"/>
      <protection locked="0"/>
    </xf>
    <xf numFmtId="0" fontId="7" fillId="0" borderId="9" xfId="0" applyFont="1" applyFill="1" applyBorder="1" applyAlignment="1" applyProtection="1">
      <alignment horizontal="left" vertical="center" indent="1"/>
      <protection locked="0"/>
    </xf>
    <xf numFmtId="0" fontId="33" fillId="0" borderId="1" xfId="1" applyFont="1" applyFill="1" applyBorder="1" applyAlignment="1" applyProtection="1">
      <alignment horizontal="left" vertical="center" wrapText="1" indent="1"/>
      <protection locked="0"/>
    </xf>
    <xf numFmtId="0" fontId="8" fillId="2" borderId="9" xfId="0" applyFont="1" applyFill="1" applyBorder="1" applyAlignment="1" applyProtection="1">
      <alignment horizontal="left" vertical="center" indent="1"/>
      <protection locked="0"/>
    </xf>
    <xf numFmtId="0" fontId="8" fillId="2" borderId="10" xfId="0" applyFont="1" applyFill="1" applyBorder="1" applyAlignment="1" applyProtection="1">
      <alignment horizontal="left" vertical="center" indent="1"/>
      <protection locked="0"/>
    </xf>
    <xf numFmtId="0" fontId="8" fillId="2" borderId="8" xfId="0" applyFont="1" applyFill="1" applyBorder="1" applyAlignment="1" applyProtection="1">
      <alignment horizontal="left" vertical="center" indent="1"/>
      <protection locked="0"/>
    </xf>
    <xf numFmtId="0" fontId="4" fillId="2" borderId="26" xfId="0" applyFont="1" applyFill="1" applyBorder="1" applyAlignment="1" applyProtection="1">
      <alignment horizontal="left" vertical="center" wrapText="1" indent="1"/>
      <protection locked="0"/>
    </xf>
    <xf numFmtId="0" fontId="4" fillId="2" borderId="23" xfId="0" applyFont="1" applyFill="1" applyBorder="1" applyAlignment="1" applyProtection="1">
      <alignment horizontal="left" vertical="center" wrapText="1" indent="1"/>
      <protection locked="0"/>
    </xf>
    <xf numFmtId="0" fontId="7" fillId="0" borderId="23" xfId="0" applyFont="1" applyFill="1" applyBorder="1" applyAlignment="1" applyProtection="1">
      <alignment horizontal="left" vertical="center" wrapText="1" indent="1"/>
      <protection locked="0"/>
    </xf>
    <xf numFmtId="0" fontId="8" fillId="2" borderId="23" xfId="0" applyFont="1" applyFill="1" applyBorder="1" applyAlignment="1" applyProtection="1">
      <alignment horizontal="left" vertical="center" indent="1"/>
      <protection locked="0"/>
    </xf>
    <xf numFmtId="0" fontId="7" fillId="0" borderId="23" xfId="0" applyFont="1" applyFill="1" applyBorder="1" applyAlignment="1" applyProtection="1">
      <alignment horizontal="left" vertical="center" indent="1"/>
      <protection locked="0"/>
    </xf>
    <xf numFmtId="0" fontId="7" fillId="0" borderId="24" xfId="0" applyFont="1" applyFill="1" applyBorder="1" applyAlignment="1" applyProtection="1">
      <alignment horizontal="left" vertical="center" inden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29" xfId="0" applyFont="1" applyBorder="1" applyAlignment="1" applyProtection="1">
      <alignment horizontal="center" vertical="center" wrapText="1"/>
      <protection locked="0"/>
    </xf>
    <xf numFmtId="0" fontId="10" fillId="2" borderId="19" xfId="0" applyFont="1" applyFill="1" applyBorder="1" applyAlignment="1" applyProtection="1">
      <alignment horizontal="center" vertical="center" wrapText="1"/>
      <protection locked="0"/>
    </xf>
    <xf numFmtId="0" fontId="10" fillId="2" borderId="16" xfId="0" applyFont="1" applyFill="1" applyBorder="1" applyAlignment="1" applyProtection="1">
      <alignment horizontal="center" vertical="center" wrapText="1"/>
      <protection locked="0"/>
    </xf>
    <xf numFmtId="0" fontId="10" fillId="2" borderId="20" xfId="0" applyFont="1" applyFill="1" applyBorder="1" applyAlignment="1" applyProtection="1">
      <alignment horizontal="center" vertical="center" wrapText="1"/>
      <protection locked="0"/>
    </xf>
    <xf numFmtId="0" fontId="14" fillId="2" borderId="15" xfId="0" applyFont="1" applyFill="1" applyBorder="1" applyAlignment="1" applyProtection="1">
      <alignment horizontal="center" vertical="center" wrapText="1"/>
      <protection locked="0"/>
    </xf>
    <xf numFmtId="0" fontId="14" fillId="2" borderId="16" xfId="0" applyFont="1" applyFill="1" applyBorder="1" applyAlignment="1" applyProtection="1">
      <alignment horizontal="center" vertical="center" wrapText="1"/>
      <protection locked="0"/>
    </xf>
    <xf numFmtId="0" fontId="14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21" xfId="0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4" fillId="2" borderId="9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left" vertical="center" indent="1"/>
      <protection locked="0"/>
    </xf>
    <xf numFmtId="0" fontId="7" fillId="0" borderId="22" xfId="0" applyFont="1" applyBorder="1" applyAlignment="1" applyProtection="1">
      <alignment horizontal="left" vertical="center" wrapText="1" indent="1"/>
      <protection locked="0"/>
    </xf>
    <xf numFmtId="0" fontId="0" fillId="0" borderId="21" xfId="0" applyBorder="1" applyAlignment="1" applyProtection="1">
      <alignment horizontal="left" vertical="center" wrapText="1" indent="1"/>
      <protection locked="0"/>
    </xf>
    <xf numFmtId="0" fontId="0" fillId="0" borderId="1" xfId="0" applyBorder="1" applyAlignment="1" applyProtection="1">
      <alignment horizontal="left" vertical="center" wrapText="1" indent="1"/>
      <protection locked="0"/>
    </xf>
    <xf numFmtId="0" fontId="11" fillId="0" borderId="21" xfId="0" applyFont="1" applyBorder="1" applyAlignment="1" applyProtection="1">
      <alignment horizontal="left" vertical="center" wrapText="1" indent="1"/>
      <protection locked="0"/>
    </xf>
    <xf numFmtId="0" fontId="11" fillId="0" borderId="1" xfId="0" applyFont="1" applyBorder="1" applyAlignment="1" applyProtection="1">
      <alignment horizontal="left" vertical="center" wrapText="1" indent="1"/>
      <protection locked="0"/>
    </xf>
    <xf numFmtId="0" fontId="0" fillId="0" borderId="21" xfId="0" applyBorder="1" applyAlignment="1" applyProtection="1">
      <alignment horizontal="left" vertical="center" indent="1"/>
      <protection locked="0"/>
    </xf>
    <xf numFmtId="0" fontId="0" fillId="0" borderId="1" xfId="0" applyBorder="1" applyAlignment="1" applyProtection="1">
      <alignment horizontal="left" vertical="center" indent="1"/>
      <protection locked="0"/>
    </xf>
    <xf numFmtId="0" fontId="7" fillId="0" borderId="26" xfId="0" applyFont="1" applyFill="1" applyBorder="1" applyAlignment="1" applyProtection="1">
      <alignment horizontal="left" vertical="center" indent="1"/>
      <protection locked="0"/>
    </xf>
    <xf numFmtId="0" fontId="7" fillId="0" borderId="23" xfId="0" applyFont="1" applyBorder="1" applyAlignment="1" applyProtection="1">
      <alignment horizontal="left" vertical="center" indent="1"/>
      <protection locked="0"/>
    </xf>
    <xf numFmtId="0" fontId="7" fillId="0" borderId="27" xfId="0" applyFont="1" applyBorder="1" applyAlignment="1" applyProtection="1">
      <alignment horizontal="left" vertical="center" indent="1"/>
      <protection locked="0"/>
    </xf>
    <xf numFmtId="0" fontId="12" fillId="2" borderId="22" xfId="0" applyFont="1" applyFill="1" applyBorder="1" applyAlignment="1" applyProtection="1">
      <alignment horizontal="center" vertical="center" wrapText="1"/>
      <protection locked="0"/>
    </xf>
    <xf numFmtId="0" fontId="12" fillId="2" borderId="8" xfId="0" applyFont="1" applyFill="1" applyBorder="1" applyAlignment="1" applyProtection="1">
      <alignment horizontal="left" vertical="center" wrapText="1" indent="1"/>
      <protection locked="0"/>
    </xf>
    <xf numFmtId="0" fontId="12" fillId="2" borderId="1" xfId="0" applyFont="1" applyFill="1" applyBorder="1" applyAlignment="1" applyProtection="1">
      <alignment horizontal="left" vertical="center" wrapText="1" indent="1"/>
      <protection locked="0"/>
    </xf>
    <xf numFmtId="0" fontId="12" fillId="2" borderId="22" xfId="0" applyFont="1" applyFill="1" applyBorder="1" applyAlignment="1" applyProtection="1">
      <alignment horizontal="left" vertical="center" wrapText="1" indent="1"/>
      <protection locked="0"/>
    </xf>
    <xf numFmtId="0" fontId="0" fillId="0" borderId="28" xfId="0" applyBorder="1" applyAlignment="1" applyProtection="1">
      <alignment horizontal="left" vertical="center" wrapText="1" indent="1"/>
      <protection locked="0"/>
    </xf>
    <xf numFmtId="0" fontId="0" fillId="0" borderId="10" xfId="0" applyBorder="1" applyAlignment="1" applyProtection="1">
      <alignment horizontal="left" vertical="center" wrapText="1" indent="1"/>
      <protection locked="0"/>
    </xf>
    <xf numFmtId="0" fontId="0" fillId="0" borderId="8" xfId="0" applyBorder="1" applyAlignment="1" applyProtection="1">
      <alignment horizontal="left" vertical="center" wrapText="1" indent="1"/>
      <protection locked="0"/>
    </xf>
    <xf numFmtId="0" fontId="11" fillId="0" borderId="28" xfId="0" applyFont="1" applyFill="1" applyBorder="1" applyAlignment="1" applyProtection="1">
      <alignment horizontal="left" vertical="center" wrapText="1" indent="1"/>
      <protection locked="0"/>
    </xf>
    <xf numFmtId="0" fontId="11" fillId="0" borderId="10" xfId="0" applyFont="1" applyFill="1" applyBorder="1" applyAlignment="1" applyProtection="1">
      <alignment horizontal="left" vertical="center" wrapText="1" indent="1"/>
      <protection locked="0"/>
    </xf>
    <xf numFmtId="0" fontId="11" fillId="0" borderId="8" xfId="0" applyFont="1" applyFill="1" applyBorder="1" applyAlignment="1" applyProtection="1">
      <alignment horizontal="left" vertical="center" wrapText="1" indent="1"/>
      <protection locked="0"/>
    </xf>
    <xf numFmtId="0" fontId="7" fillId="0" borderId="26" xfId="0" applyFont="1" applyBorder="1" applyAlignment="1" applyProtection="1">
      <alignment horizontal="left" vertical="center" wrapText="1" indent="1"/>
      <protection locked="0"/>
    </xf>
    <xf numFmtId="0" fontId="7" fillId="0" borderId="23" xfId="0" applyFont="1" applyBorder="1" applyAlignment="1" applyProtection="1">
      <alignment horizontal="left" vertical="center" wrapText="1" indent="1"/>
      <protection locked="0"/>
    </xf>
    <xf numFmtId="0" fontId="7" fillId="0" borderId="27" xfId="0" applyFont="1" applyBorder="1" applyAlignment="1" applyProtection="1">
      <alignment horizontal="left" vertical="center" wrapText="1" indent="1"/>
      <protection locked="0"/>
    </xf>
    <xf numFmtId="0" fontId="0" fillId="0" borderId="53" xfId="0" applyBorder="1" applyAlignment="1" applyProtection="1">
      <alignment horizontal="left" vertical="center" wrapText="1" indent="1"/>
      <protection locked="0"/>
    </xf>
    <xf numFmtId="0" fontId="0" fillId="0" borderId="25" xfId="0" applyBorder="1" applyAlignment="1" applyProtection="1">
      <alignment horizontal="left" vertical="center" wrapText="1" indent="1"/>
      <protection locked="0"/>
    </xf>
    <xf numFmtId="0" fontId="0" fillId="0" borderId="26" xfId="0" applyBorder="1" applyAlignment="1" applyProtection="1">
      <alignment horizontal="left" vertical="center" wrapText="1" indent="1"/>
      <protection locked="0"/>
    </xf>
    <xf numFmtId="0" fontId="7" fillId="0" borderId="24" xfId="0" applyFont="1" applyBorder="1" applyAlignment="1" applyProtection="1">
      <alignment horizontal="left" vertical="center" wrapText="1" indent="1"/>
      <protection locked="0"/>
    </xf>
    <xf numFmtId="0" fontId="8" fillId="7" borderId="32" xfId="0" applyFont="1" applyFill="1" applyBorder="1" applyAlignment="1" applyProtection="1">
      <alignment horizontal="center" vertical="center" wrapText="1"/>
      <protection locked="0"/>
    </xf>
    <xf numFmtId="0" fontId="8" fillId="7" borderId="29" xfId="0" applyFont="1" applyFill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center" vertical="center" wrapText="1"/>
      <protection locked="0"/>
    </xf>
    <xf numFmtId="0" fontId="14" fillId="2" borderId="19" xfId="0" applyFont="1" applyFill="1" applyBorder="1" applyAlignment="1" applyProtection="1">
      <alignment horizontal="center" vertical="center"/>
      <protection locked="0"/>
    </xf>
    <xf numFmtId="0" fontId="14" fillId="2" borderId="16" xfId="0" applyFont="1" applyFill="1" applyBorder="1" applyAlignment="1" applyProtection="1">
      <alignment horizontal="center" vertical="center"/>
      <protection locked="0"/>
    </xf>
    <xf numFmtId="0" fontId="14" fillId="2" borderId="17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 indent="1"/>
      <protection locked="0"/>
    </xf>
    <xf numFmtId="14" fontId="8" fillId="2" borderId="1" xfId="0" applyNumberFormat="1" applyFont="1" applyFill="1" applyBorder="1" applyAlignment="1" applyProtection="1">
      <alignment vertical="center"/>
      <protection locked="0"/>
    </xf>
    <xf numFmtId="14" fontId="8" fillId="2" borderId="9" xfId="0" applyNumberFormat="1" applyFont="1" applyFill="1" applyBorder="1" applyAlignment="1" applyProtection="1">
      <alignment vertical="center"/>
      <protection locked="0"/>
    </xf>
    <xf numFmtId="0" fontId="8" fillId="2" borderId="55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left" vertical="center"/>
      <protection locked="0"/>
    </xf>
    <xf numFmtId="14" fontId="8" fillId="2" borderId="1" xfId="0" applyNumberFormat="1" applyFont="1" applyFill="1" applyBorder="1" applyAlignment="1" applyProtection="1">
      <alignment horizontal="center" vertical="center"/>
      <protection locked="0"/>
    </xf>
    <xf numFmtId="14" fontId="8" fillId="2" borderId="9" xfId="0" applyNumberFormat="1" applyFont="1" applyFill="1" applyBorder="1" applyAlignment="1" applyProtection="1">
      <alignment horizontal="center" vertical="center"/>
      <protection locked="0"/>
    </xf>
    <xf numFmtId="14" fontId="26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12" fillId="0" borderId="1" xfId="0" applyFont="1" applyBorder="1" applyAlignment="1" applyProtection="1">
      <alignment horizontal="left" vertical="center" wrapText="1" indent="1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9" xfId="0" applyFont="1" applyFill="1" applyBorder="1" applyAlignment="1" applyProtection="1">
      <alignment vertical="center" wrapText="1"/>
      <protection locked="0"/>
    </xf>
    <xf numFmtId="0" fontId="26" fillId="0" borderId="55" xfId="0" applyFont="1" applyFill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26" fillId="0" borderId="1" xfId="0" applyFont="1" applyBorder="1" applyAlignment="1" applyProtection="1">
      <alignment vertical="center" wrapText="1"/>
      <protection locked="0"/>
    </xf>
    <xf numFmtId="0" fontId="26" fillId="0" borderId="2" xfId="0" applyFont="1" applyFill="1" applyBorder="1" applyAlignment="1" applyProtection="1">
      <alignment horizontal="left" vertical="center" wrapText="1" indent="1"/>
      <protection locked="0"/>
    </xf>
    <xf numFmtId="0" fontId="12" fillId="0" borderId="2" xfId="0" applyFont="1" applyBorder="1" applyAlignment="1" applyProtection="1">
      <alignment horizontal="left" vertical="center" wrapText="1" indent="1"/>
      <protection locked="0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26" fillId="0" borderId="54" xfId="0" applyFont="1" applyFill="1" applyBorder="1" applyAlignment="1" applyProtection="1">
      <alignment vertical="center" wrapText="1"/>
      <protection locked="0"/>
    </xf>
    <xf numFmtId="0" fontId="26" fillId="0" borderId="2" xfId="0" applyFont="1" applyBorder="1" applyAlignment="1" applyProtection="1">
      <alignment vertical="center" wrapText="1"/>
      <protection locked="0"/>
    </xf>
    <xf numFmtId="0" fontId="8" fillId="0" borderId="24" xfId="0" applyFont="1" applyFill="1" applyBorder="1" applyAlignment="1" applyProtection="1">
      <alignment vertical="center" wrapText="1"/>
      <protection locked="0"/>
    </xf>
    <xf numFmtId="0" fontId="4" fillId="2" borderId="18" xfId="0" applyFont="1" applyFill="1" applyBorder="1" applyAlignment="1" applyProtection="1">
      <alignment horizontal="left" vertical="center" wrapText="1" indent="1"/>
      <protection locked="0"/>
    </xf>
    <xf numFmtId="0" fontId="4" fillId="2" borderId="19" xfId="0" applyFont="1" applyFill="1" applyBorder="1" applyAlignment="1" applyProtection="1">
      <alignment horizontal="left" vertical="center" wrapText="1" indent="1"/>
      <protection locked="0"/>
    </xf>
    <xf numFmtId="0" fontId="4" fillId="2" borderId="16" xfId="0" applyFont="1" applyFill="1" applyBorder="1" applyAlignment="1" applyProtection="1">
      <alignment horizontal="left" vertical="center" wrapText="1" inden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left" vertical="center" wrapText="1" indent="1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8" fillId="0" borderId="9" xfId="0" applyFont="1" applyBorder="1" applyAlignment="1" applyProtection="1">
      <alignment horizontal="left" vertical="center" wrapText="1" indent="1"/>
      <protection locked="0"/>
    </xf>
    <xf numFmtId="0" fontId="8" fillId="0" borderId="10" xfId="0" applyFont="1" applyBorder="1" applyAlignment="1" applyProtection="1">
      <alignment horizontal="left" vertical="center" wrapText="1" indent="1"/>
      <protection locked="0"/>
    </xf>
    <xf numFmtId="0" fontId="8" fillId="0" borderId="8" xfId="0" applyFont="1" applyBorder="1" applyAlignment="1" applyProtection="1">
      <alignment horizontal="left" vertical="center" wrapText="1" indent="1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0" fontId="7" fillId="0" borderId="10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18" fillId="0" borderId="9" xfId="0" applyFont="1" applyBorder="1" applyAlignment="1" applyProtection="1">
      <alignment horizontal="left" vertical="center" wrapText="1" indent="1"/>
      <protection locked="0"/>
    </xf>
    <xf numFmtId="0" fontId="18" fillId="0" borderId="10" xfId="0" applyFont="1" applyBorder="1" applyAlignment="1" applyProtection="1">
      <alignment horizontal="left" vertical="center" wrapText="1" indent="1"/>
      <protection locked="0"/>
    </xf>
    <xf numFmtId="0" fontId="4" fillId="2" borderId="25" xfId="0" applyFont="1" applyFill="1" applyBorder="1" applyAlignment="1" applyProtection="1">
      <alignment horizontal="left" vertical="center" wrapText="1" indent="1"/>
      <protection locked="0"/>
    </xf>
    <xf numFmtId="0" fontId="4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horizontal="center" vertical="center" wrapText="1"/>
      <protection locked="0"/>
    </xf>
    <xf numFmtId="0" fontId="7" fillId="0" borderId="26" xfId="0" applyFont="1" applyBorder="1" applyAlignment="1" applyProtection="1">
      <alignment horizontal="center" vertical="center" wrapText="1"/>
      <protection locked="0"/>
    </xf>
    <xf numFmtId="0" fontId="7" fillId="0" borderId="23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left" vertical="center" wrapText="1" indent="1"/>
      <protection locked="0"/>
    </xf>
    <xf numFmtId="0" fontId="4" fillId="2" borderId="17" xfId="0" applyFont="1" applyFill="1" applyBorder="1" applyAlignment="1" applyProtection="1">
      <alignment horizontal="left" vertical="center" wrapText="1" inden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9" xfId="0" applyFont="1" applyFill="1" applyBorder="1" applyAlignment="1" applyProtection="1">
      <alignment horizontal="left" vertical="center" wrapText="1" indent="1"/>
      <protection locked="0"/>
    </xf>
    <xf numFmtId="0" fontId="6" fillId="5" borderId="10" xfId="0" applyFont="1" applyFill="1" applyBorder="1" applyAlignment="1" applyProtection="1">
      <alignment horizontal="left" vertical="center" wrapText="1" indent="1"/>
      <protection locked="0"/>
    </xf>
    <xf numFmtId="0" fontId="6" fillId="5" borderId="8" xfId="0" applyFont="1" applyFill="1" applyBorder="1" applyAlignment="1" applyProtection="1">
      <alignment horizontal="left" vertical="center" wrapText="1" indent="1"/>
      <protection locked="0"/>
    </xf>
    <xf numFmtId="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9" xfId="0" applyFont="1" applyFill="1" applyBorder="1" applyAlignment="1" applyProtection="1">
      <alignment horizontal="left" vertical="center" wrapText="1" indent="1"/>
      <protection locked="0"/>
    </xf>
    <xf numFmtId="10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9" xfId="0" applyFont="1" applyBorder="1" applyAlignment="1" applyProtection="1">
      <alignment horizontal="left" vertical="center" wrapText="1" indent="1"/>
      <protection locked="0"/>
    </xf>
    <xf numFmtId="0" fontId="32" fillId="0" borderId="10" xfId="0" applyFont="1" applyBorder="1" applyAlignment="1" applyProtection="1">
      <alignment horizontal="left" vertical="center" wrapText="1" indent="1"/>
      <protection locked="0"/>
    </xf>
    <xf numFmtId="10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25" xfId="0" applyFont="1" applyFill="1" applyBorder="1" applyAlignment="1" applyProtection="1">
      <alignment horizontal="left" vertical="center" wrapText="1" indent="1"/>
      <protection locked="0"/>
    </xf>
    <xf numFmtId="0" fontId="6" fillId="5" borderId="26" xfId="0" applyFont="1" applyFill="1" applyBorder="1" applyAlignment="1" applyProtection="1">
      <alignment horizontal="left" vertical="center" wrapText="1" indent="1"/>
      <protection locked="0"/>
    </xf>
    <xf numFmtId="1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10" fontId="4" fillId="2" borderId="23" xfId="0" applyNumberFormat="1" applyFont="1" applyFill="1" applyBorder="1" applyAlignment="1" applyProtection="1">
      <alignment horizontal="center" vertical="center" wrapText="1"/>
      <protection locked="0"/>
    </xf>
    <xf numFmtId="164" fontId="7" fillId="0" borderId="23" xfId="0" applyNumberFormat="1" applyFont="1" applyFill="1" applyBorder="1" applyAlignment="1" applyProtection="1">
      <alignment horizontal="center" vertical="center" wrapText="1"/>
      <protection locked="0"/>
    </xf>
    <xf numFmtId="10" fontId="8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4" xfId="0" applyFont="1" applyBorder="1" applyAlignment="1" applyProtection="1">
      <alignment horizontal="left" vertical="center" wrapText="1" indent="1"/>
      <protection locked="0"/>
    </xf>
    <xf numFmtId="0" fontId="32" fillId="0" borderId="25" xfId="0" applyFont="1" applyBorder="1" applyAlignment="1" applyProtection="1">
      <alignment horizontal="left" vertical="center" wrapText="1" indent="1"/>
      <protection locked="0"/>
    </xf>
    <xf numFmtId="0" fontId="4" fillId="2" borderId="37" xfId="0" applyFont="1" applyFill="1" applyBorder="1" applyAlignment="1" applyProtection="1">
      <alignment horizontal="left" vertical="center" wrapText="1" indent="1"/>
      <protection locked="0"/>
    </xf>
    <xf numFmtId="0" fontId="4" fillId="2" borderId="38" xfId="0" applyFont="1" applyFill="1" applyBorder="1" applyAlignment="1" applyProtection="1">
      <alignment horizontal="left" vertical="center" wrapText="1" indent="1"/>
      <protection locked="0"/>
    </xf>
    <xf numFmtId="0" fontId="4" fillId="2" borderId="39" xfId="0" applyFont="1" applyFill="1" applyBorder="1" applyAlignment="1" applyProtection="1">
      <alignment horizontal="left" vertical="center" wrapText="1" inden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7" fillId="2" borderId="36" xfId="0" applyFont="1" applyFill="1" applyBorder="1" applyAlignment="1" applyProtection="1">
      <alignment horizontal="center" vertical="center" wrapText="1"/>
      <protection locked="0"/>
    </xf>
    <xf numFmtId="0" fontId="17" fillId="2" borderId="34" xfId="0" applyFont="1" applyFill="1" applyBorder="1" applyAlignment="1" applyProtection="1">
      <alignment horizontal="center" vertical="center" wrapText="1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2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17" fillId="2" borderId="35" xfId="0" applyFont="1" applyFill="1" applyBorder="1" applyAlignment="1" applyProtection="1">
      <alignment horizontal="center" vertical="center" wrapText="1"/>
      <protection locked="0"/>
    </xf>
    <xf numFmtId="0" fontId="17" fillId="2" borderId="29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Border="1" applyAlignment="1" applyProtection="1">
      <alignment horizontal="left" vertical="center" wrapText="1" indent="1"/>
      <protection locked="0"/>
    </xf>
    <xf numFmtId="0" fontId="29" fillId="4" borderId="1" xfId="0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0" fontId="14" fillId="0" borderId="41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Alignment="1" applyProtection="1">
      <alignment horizontal="center" vertical="center" wrapText="1"/>
      <protection locked="0"/>
    </xf>
    <xf numFmtId="0" fontId="14" fillId="0" borderId="43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6" fillId="0" borderId="44" xfId="0" applyFont="1" applyBorder="1" applyAlignment="1" applyProtection="1">
      <alignment horizontal="left" vertical="center" indent="1"/>
      <protection locked="0"/>
    </xf>
    <xf numFmtId="0" fontId="6" fillId="0" borderId="45" xfId="0" applyFont="1" applyBorder="1" applyAlignment="1" applyProtection="1">
      <alignment horizontal="left" vertical="center" indent="1"/>
      <protection locked="0"/>
    </xf>
    <xf numFmtId="0" fontId="14" fillId="0" borderId="45" xfId="0" applyFont="1" applyBorder="1" applyAlignment="1" applyProtection="1">
      <alignment horizontal="left" vertical="center" indent="1"/>
      <protection locked="0"/>
    </xf>
    <xf numFmtId="0" fontId="14" fillId="0" borderId="45" xfId="0" applyFont="1" applyBorder="1" applyAlignment="1" applyProtection="1">
      <alignment vertical="center"/>
      <protection locked="0"/>
    </xf>
    <xf numFmtId="0" fontId="14" fillId="0" borderId="46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8" xfId="0" applyFont="1" applyBorder="1" applyAlignment="1" applyProtection="1">
      <alignment horizontal="left" vertical="center" indent="1"/>
      <protection locked="0"/>
    </xf>
    <xf numFmtId="0" fontId="6" fillId="0" borderId="1" xfId="0" applyFont="1" applyBorder="1" applyAlignment="1" applyProtection="1">
      <alignment horizontal="left" vertical="center" indent="1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2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left" vertical="center"/>
      <protection locked="0"/>
    </xf>
    <xf numFmtId="0" fontId="29" fillId="0" borderId="22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4" fillId="0" borderId="46" xfId="0" applyFont="1" applyBorder="1" applyAlignment="1" applyProtection="1">
      <alignment horizontal="left" vertical="center" indent="1"/>
      <protection locked="0"/>
    </xf>
    <xf numFmtId="0" fontId="14" fillId="0" borderId="52" xfId="0" applyFont="1" applyBorder="1" applyAlignment="1" applyProtection="1">
      <alignment horizontal="left" vertical="center" indent="1"/>
      <protection locked="0"/>
    </xf>
    <xf numFmtId="0" fontId="14" fillId="0" borderId="50" xfId="0" applyFont="1" applyBorder="1" applyAlignment="1" applyProtection="1">
      <alignment vertical="center"/>
      <protection locked="0"/>
    </xf>
    <xf numFmtId="0" fontId="14" fillId="0" borderId="51" xfId="0" applyFont="1" applyBorder="1" applyAlignment="1" applyProtection="1">
      <alignment vertical="center"/>
      <protection locked="0"/>
    </xf>
    <xf numFmtId="0" fontId="1" fillId="0" borderId="44" xfId="0" applyFont="1" applyBorder="1" applyAlignment="1" applyProtection="1">
      <alignment horizontal="left" vertical="center" indent="1"/>
      <protection locked="0"/>
    </xf>
    <xf numFmtId="0" fontId="1" fillId="0" borderId="47" xfId="0" applyFont="1" applyFill="1" applyBorder="1" applyAlignment="1" applyProtection="1">
      <alignment horizontal="left" vertical="center" indent="1"/>
      <protection locked="0"/>
    </xf>
    <xf numFmtId="0" fontId="6" fillId="0" borderId="48" xfId="0" applyFont="1" applyFill="1" applyBorder="1" applyAlignment="1" applyProtection="1">
      <alignment horizontal="left" vertical="center" indent="1"/>
      <protection locked="0"/>
    </xf>
    <xf numFmtId="0" fontId="14" fillId="0" borderId="48" xfId="0" applyFont="1" applyFill="1" applyBorder="1" applyAlignment="1" applyProtection="1">
      <alignment horizontal="left" vertical="center" indent="1"/>
      <protection locked="0"/>
    </xf>
    <xf numFmtId="0" fontId="14" fillId="0" borderId="48" xfId="0" applyFont="1" applyFill="1" applyBorder="1" applyAlignment="1" applyProtection="1">
      <alignment vertical="center"/>
      <protection locked="0"/>
    </xf>
    <xf numFmtId="0" fontId="14" fillId="0" borderId="49" xfId="0" applyFont="1" applyFill="1" applyBorder="1" applyAlignment="1" applyProtection="1">
      <alignment vertic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23" fillId="8" borderId="19" xfId="0" applyFont="1" applyFill="1" applyBorder="1" applyAlignment="1" applyProtection="1">
      <alignment horizontal="left" vertical="center" wrapText="1" indent="1"/>
      <protection locked="0"/>
    </xf>
    <xf numFmtId="0" fontId="23" fillId="8" borderId="16" xfId="0" applyFont="1" applyFill="1" applyBorder="1" applyAlignment="1" applyProtection="1">
      <alignment horizontal="left" vertical="center" wrapText="1" indent="1"/>
      <protection locked="0"/>
    </xf>
    <xf numFmtId="0" fontId="23" fillId="8" borderId="17" xfId="0" applyFont="1" applyFill="1" applyBorder="1" applyAlignment="1" applyProtection="1">
      <alignment horizontal="left" vertical="center" wrapText="1" indent="1"/>
      <protection locked="0"/>
    </xf>
    <xf numFmtId="0" fontId="8" fillId="7" borderId="8" xfId="0" applyFont="1" applyFill="1" applyBorder="1" applyAlignment="1" applyProtection="1">
      <alignment horizontal="left" vertical="center" indent="1"/>
      <protection locked="0"/>
    </xf>
    <xf numFmtId="0" fontId="4" fillId="7" borderId="1" xfId="0" applyFont="1" applyFill="1" applyBorder="1" applyAlignment="1" applyProtection="1">
      <alignment horizontal="left" vertical="center" wrapText="1" inden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1" xfId="0" applyFont="1" applyFill="1" applyBorder="1" applyAlignment="1" applyProtection="1">
      <alignment vertical="center" wrapText="1"/>
      <protection locked="0"/>
    </xf>
    <xf numFmtId="0" fontId="4" fillId="7" borderId="1" xfId="0" applyFont="1" applyFill="1" applyBorder="1" applyAlignment="1" applyProtection="1">
      <alignment horizontal="center" vertical="center" wrapText="1"/>
      <protection locked="0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left" vertical="center" indent="1"/>
      <protection locked="0"/>
    </xf>
    <xf numFmtId="0" fontId="29" fillId="3" borderId="1" xfId="0" applyFont="1" applyFill="1" applyBorder="1" applyAlignment="1" applyProtection="1">
      <alignment horizontal="left" vertical="center" wrapText="1" indent="1"/>
      <protection locked="0"/>
    </xf>
    <xf numFmtId="0" fontId="29" fillId="3" borderId="9" xfId="0" applyFont="1" applyFill="1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 applyProtection="1">
      <alignment horizontal="left" vertical="center" inden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left" vertical="center" wrapText="1" indent="1"/>
      <protection locked="0"/>
    </xf>
    <xf numFmtId="0" fontId="29" fillId="0" borderId="9" xfId="0" applyFont="1" applyBorder="1" applyAlignment="1" applyProtection="1">
      <alignment horizontal="left" vertical="center" wrapText="1" indent="1"/>
      <protection locked="0"/>
    </xf>
    <xf numFmtId="0" fontId="1" fillId="0" borderId="1" xfId="0" applyFont="1" applyBorder="1" applyAlignment="1" applyProtection="1">
      <alignment horizontal="left" vertical="center" wrapText="1" indent="1"/>
      <protection locked="0"/>
    </xf>
    <xf numFmtId="0" fontId="6" fillId="0" borderId="6" xfId="0" applyFont="1" applyBorder="1" applyAlignment="1" applyProtection="1">
      <alignment horizontal="left" vertical="center" indent="1"/>
      <protection locked="0"/>
    </xf>
    <xf numFmtId="0" fontId="1" fillId="0" borderId="2" xfId="0" applyFont="1" applyBorder="1" applyAlignment="1" applyProtection="1">
      <alignment horizontal="left" vertical="center" wrapText="1" indent="1"/>
      <protection locked="0"/>
    </xf>
    <xf numFmtId="0" fontId="6" fillId="0" borderId="2" xfId="0" applyFont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 applyProtection="1">
      <alignment horizontal="center" vertical="center" wrapText="1"/>
      <protection locked="0"/>
    </xf>
    <xf numFmtId="0" fontId="29" fillId="0" borderId="2" xfId="0" applyFont="1" applyBorder="1" applyAlignment="1" applyProtection="1">
      <alignment horizontal="left" vertical="center" wrapText="1" indent="1"/>
      <protection locked="0"/>
    </xf>
    <xf numFmtId="0" fontId="29" fillId="0" borderId="4" xfId="0" applyFont="1" applyBorder="1" applyAlignment="1" applyProtection="1">
      <alignment horizontal="left" vertical="center" wrapText="1" indent="1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40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8" fillId="7" borderId="19" xfId="0" applyFont="1" applyFill="1" applyBorder="1" applyAlignment="1" applyProtection="1">
      <alignment horizontal="left" vertical="center" indent="1"/>
      <protection locked="0"/>
    </xf>
    <xf numFmtId="0" fontId="4" fillId="7" borderId="16" xfId="0" applyFont="1" applyFill="1" applyBorder="1" applyAlignment="1" applyProtection="1">
      <alignment horizontal="left" vertical="center" wrapText="1" indent="1"/>
      <protection locked="0"/>
    </xf>
    <xf numFmtId="0" fontId="4" fillId="7" borderId="17" xfId="0" applyFont="1" applyFill="1" applyBorder="1" applyAlignment="1" applyProtection="1">
      <alignment horizontal="center" vertical="center" wrapText="1"/>
      <protection locked="0"/>
    </xf>
    <xf numFmtId="0" fontId="8" fillId="2" borderId="11" xfId="0" applyFont="1" applyFill="1" applyBorder="1" applyAlignment="1" applyProtection="1">
      <alignment horizontal="left" vertical="center" indent="1"/>
      <protection locked="0"/>
    </xf>
    <xf numFmtId="0" fontId="12" fillId="0" borderId="8" xfId="0" applyFont="1" applyBorder="1" applyAlignment="1" applyProtection="1">
      <alignment horizontal="left" vertical="center" indent="1"/>
      <protection locked="0"/>
    </xf>
    <xf numFmtId="0" fontId="16" fillId="0" borderId="1" xfId="0" applyFont="1" applyBorder="1" applyAlignment="1" applyProtection="1">
      <alignment horizontal="left" vertical="center" wrapText="1" indent="1"/>
      <protection locked="0"/>
    </xf>
    <xf numFmtId="0" fontId="12" fillId="0" borderId="9" xfId="0" applyFont="1" applyFill="1" applyBorder="1" applyAlignment="1" applyProtection="1">
      <alignment horizontal="left" vertical="center" wrapText="1" indent="1"/>
      <protection locked="0"/>
    </xf>
    <xf numFmtId="0" fontId="12" fillId="0" borderId="10" xfId="0" applyFont="1" applyFill="1" applyBorder="1" applyAlignment="1" applyProtection="1">
      <alignment horizontal="left" vertical="center" wrapText="1" indent="1"/>
      <protection locked="0"/>
    </xf>
    <xf numFmtId="0" fontId="12" fillId="0" borderId="8" xfId="0" applyFont="1" applyFill="1" applyBorder="1" applyAlignment="1" applyProtection="1">
      <alignment horizontal="left" vertical="center" wrapText="1" indent="1"/>
      <protection locked="0"/>
    </xf>
    <xf numFmtId="0" fontId="12" fillId="0" borderId="1" xfId="0" applyFont="1" applyFill="1" applyBorder="1" applyAlignment="1" applyProtection="1">
      <alignment horizontal="left" vertical="center" wrapText="1" indent="1"/>
      <protection locked="0"/>
    </xf>
    <xf numFmtId="0" fontId="12" fillId="0" borderId="9" xfId="0" applyFont="1" applyBorder="1" applyAlignment="1" applyProtection="1">
      <alignment horizontal="left" vertical="center" wrapText="1" indent="1"/>
      <protection locked="0"/>
    </xf>
    <xf numFmtId="0" fontId="12" fillId="0" borderId="10" xfId="0" applyFont="1" applyBorder="1" applyAlignment="1" applyProtection="1">
      <alignment horizontal="left" vertical="center" wrapText="1" indent="1"/>
      <protection locked="0"/>
    </xf>
    <xf numFmtId="0" fontId="12" fillId="0" borderId="8" xfId="0" applyFont="1" applyBorder="1" applyAlignment="1" applyProtection="1">
      <alignment horizontal="left" vertical="center" wrapText="1" indent="1"/>
      <protection locked="0"/>
    </xf>
    <xf numFmtId="0" fontId="29" fillId="0" borderId="10" xfId="0" applyFont="1" applyBorder="1" applyAlignment="1" applyProtection="1">
      <alignment horizontal="left" vertical="center" wrapText="1" indent="1"/>
      <protection locked="0"/>
    </xf>
    <xf numFmtId="0" fontId="12" fillId="0" borderId="6" xfId="0" applyFont="1" applyBorder="1" applyAlignment="1" applyProtection="1">
      <alignment horizontal="left" vertical="center" indent="1"/>
      <protection locked="0"/>
    </xf>
    <xf numFmtId="0" fontId="16" fillId="0" borderId="2" xfId="0" applyFont="1" applyBorder="1" applyAlignment="1" applyProtection="1">
      <alignment horizontal="left" vertical="center" wrapText="1" indent="1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left" vertical="center" wrapText="1" indent="1"/>
      <protection locked="0"/>
    </xf>
    <xf numFmtId="0" fontId="6" fillId="0" borderId="1" xfId="0" applyFont="1" applyFill="1" applyBorder="1" applyAlignment="1" applyProtection="1">
      <alignment horizontal="left" vertical="center" wrapText="1" inden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left" vertical="center" wrapText="1" indent="1"/>
      <protection locked="0"/>
    </xf>
    <xf numFmtId="0" fontId="6" fillId="0" borderId="10" xfId="0" applyFont="1" applyFill="1" applyBorder="1" applyAlignment="1" applyProtection="1">
      <alignment horizontal="left" vertical="center" wrapText="1" indent="1"/>
      <protection locked="0"/>
    </xf>
    <xf numFmtId="0" fontId="6" fillId="0" borderId="8" xfId="0" applyFont="1" applyFill="1" applyBorder="1" applyAlignment="1" applyProtection="1">
      <alignment horizontal="left" vertical="center" wrapText="1" inden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left" vertical="center" indent="1"/>
      <protection locked="0"/>
    </xf>
    <xf numFmtId="0" fontId="29" fillId="0" borderId="9" xfId="0" applyFont="1" applyBorder="1" applyAlignment="1" applyProtection="1">
      <alignment horizontal="left" vertical="center" indent="1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34" xfId="0" applyFont="1" applyBorder="1" applyAlignment="1" applyProtection="1">
      <alignment horizontal="center"/>
      <protection locked="0"/>
    </xf>
    <xf numFmtId="0" fontId="23" fillId="8" borderId="32" xfId="0" applyFont="1" applyFill="1" applyBorder="1" applyAlignment="1" applyProtection="1">
      <alignment horizontal="left" vertical="center" wrapText="1" indent="1"/>
      <protection locked="0"/>
    </xf>
    <xf numFmtId="0" fontId="8" fillId="7" borderId="16" xfId="0" applyFont="1" applyFill="1" applyBorder="1" applyAlignment="1" applyProtection="1">
      <alignment horizontal="left" vertical="center" wrapText="1" indent="1"/>
      <protection locked="0"/>
    </xf>
    <xf numFmtId="0" fontId="4" fillId="7" borderId="16" xfId="0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 indent="1"/>
      <protection locked="0"/>
    </xf>
    <xf numFmtId="0" fontId="6" fillId="2" borderId="9" xfId="0" applyFont="1" applyFill="1" applyBorder="1" applyAlignment="1" applyProtection="1">
      <alignment horizontal="left" vertical="center" wrapText="1" indent="1"/>
      <protection locked="0"/>
    </xf>
    <xf numFmtId="0" fontId="6" fillId="2" borderId="10" xfId="0" applyFont="1" applyFill="1" applyBorder="1" applyAlignment="1" applyProtection="1">
      <alignment horizontal="left" vertical="center" wrapText="1" indent="1"/>
      <protection locked="0"/>
    </xf>
    <xf numFmtId="0" fontId="6" fillId="0" borderId="8" xfId="0" applyFont="1" applyBorder="1" applyAlignment="1" applyProtection="1">
      <alignment horizontal="left" vertical="center" wrapText="1" indent="1"/>
      <protection locked="0"/>
    </xf>
    <xf numFmtId="0" fontId="35" fillId="0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 wrapText="1"/>
      <protection locked="0"/>
    </xf>
    <xf numFmtId="0" fontId="6" fillId="0" borderId="8" xfId="0" applyFont="1" applyFill="1" applyBorder="1" applyAlignment="1" applyProtection="1">
      <alignment horizontal="left" vertical="center" wrapText="1" indent="1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8" fillId="7" borderId="26" xfId="0" applyFont="1" applyFill="1" applyBorder="1" applyAlignment="1" applyProtection="1">
      <alignment horizontal="left" vertical="center" indent="1"/>
      <protection locked="0"/>
    </xf>
    <xf numFmtId="0" fontId="4" fillId="7" borderId="2" xfId="0" applyFont="1" applyFill="1" applyBorder="1" applyAlignment="1" applyProtection="1">
      <alignment horizontal="left" vertical="center" wrapText="1" inden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2" xfId="0" applyFont="1" applyFill="1" applyBorder="1" applyAlignment="1" applyProtection="1">
      <alignment horizontal="center" vertical="center" wrapText="1"/>
      <protection locked="0"/>
    </xf>
    <xf numFmtId="0" fontId="4" fillId="7" borderId="4" xfId="0" applyFont="1" applyFill="1" applyBorder="1" applyAlignment="1" applyProtection="1">
      <alignment horizontal="center" vertical="center" wrapText="1"/>
      <protection locked="0"/>
    </xf>
    <xf numFmtId="0" fontId="6" fillId="0" borderId="16" xfId="0" applyFont="1" applyFill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center" vertical="center" wrapText="1"/>
      <protection locked="0"/>
    </xf>
    <xf numFmtId="0" fontId="9" fillId="3" borderId="16" xfId="0" applyFont="1" applyFill="1" applyBorder="1" applyAlignment="1" applyProtection="1">
      <alignment horizontal="center" vertical="center" wrapText="1"/>
      <protection locked="0"/>
    </xf>
    <xf numFmtId="0" fontId="18" fillId="2" borderId="16" xfId="0" applyFont="1" applyFill="1" applyBorder="1" applyAlignment="1" applyProtection="1">
      <alignment horizontal="center" vertical="center" wrapText="1"/>
      <protection locked="0"/>
    </xf>
    <xf numFmtId="0" fontId="9" fillId="0" borderId="38" xfId="0" applyFont="1" applyBorder="1" applyAlignment="1" applyProtection="1">
      <alignment horizontal="center" vertical="center" wrapText="1"/>
      <protection locked="0"/>
    </xf>
    <xf numFmtId="0" fontId="29" fillId="0" borderId="16" xfId="0" applyFont="1" applyBorder="1" applyAlignment="1" applyProtection="1">
      <alignment horizontal="left" vertical="center" wrapText="1" indent="1"/>
      <protection locked="0"/>
    </xf>
    <xf numFmtId="0" fontId="29" fillId="0" borderId="17" xfId="0" applyFont="1" applyBorder="1" applyAlignment="1" applyProtection="1">
      <alignment horizontal="left" vertical="center" wrapText="1" indent="1"/>
      <protection locked="0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left" vertical="center" indent="1"/>
      <protection locked="0"/>
    </xf>
    <xf numFmtId="0" fontId="30" fillId="0" borderId="9" xfId="0" applyFont="1" applyBorder="1" applyAlignment="1" applyProtection="1">
      <alignment horizontal="left" vertical="center" indent="1"/>
      <protection locked="0"/>
    </xf>
    <xf numFmtId="0" fontId="9" fillId="0" borderId="40" xfId="0" applyFont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left" vertical="center" wrapText="1" indent="1"/>
      <protection locked="0"/>
    </xf>
    <xf numFmtId="0" fontId="0" fillId="0" borderId="1" xfId="0" applyFill="1" applyBorder="1" applyAlignment="1" applyProtection="1">
      <alignment horizontal="left" vertical="center" wrapText="1" inden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0" fillId="0" borderId="9" xfId="0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0" fillId="0" borderId="8" xfId="0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 indent="1"/>
      <protection locked="0"/>
    </xf>
    <xf numFmtId="0" fontId="6" fillId="2" borderId="8" xfId="0" applyFont="1" applyFill="1" applyBorder="1" applyAlignment="1" applyProtection="1">
      <alignment horizontal="left" vertical="center" wrapText="1" indent="1"/>
      <protection locked="0"/>
    </xf>
    <xf numFmtId="0" fontId="29" fillId="0" borderId="1" xfId="0" applyFont="1" applyFill="1" applyBorder="1" applyAlignment="1" applyProtection="1">
      <alignment horizontal="left" vertical="center" wrapText="1" indent="1"/>
      <protection locked="0"/>
    </xf>
    <xf numFmtId="0" fontId="29" fillId="0" borderId="9" xfId="0" applyFont="1" applyFill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29" fillId="0" borderId="24" xfId="0" applyFont="1" applyFill="1" applyBorder="1" applyAlignment="1" applyProtection="1">
      <alignment horizontal="left" vertical="center" wrapText="1" indent="1"/>
      <protection locked="0"/>
    </xf>
    <xf numFmtId="0" fontId="29" fillId="0" borderId="25" xfId="0" applyFont="1" applyFill="1" applyBorder="1" applyAlignment="1" applyProtection="1">
      <alignment horizontal="left" vertical="center" wrapText="1" inden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left" vertical="center" wrapText="1" indent="1"/>
      <protection locked="0"/>
    </xf>
    <xf numFmtId="0" fontId="12" fillId="2" borderId="8" xfId="0" applyFont="1" applyFill="1" applyBorder="1" applyAlignment="1" applyProtection="1">
      <alignment horizontal="left" vertical="center" wrapText="1" indent="1"/>
      <protection locked="0"/>
    </xf>
    <xf numFmtId="0" fontId="12" fillId="0" borderId="8" xfId="0" applyFont="1" applyFill="1" applyBorder="1" applyAlignment="1" applyProtection="1">
      <alignment horizontal="left" vertical="center" wrapText="1" indent="1"/>
      <protection locked="0"/>
    </xf>
    <xf numFmtId="0" fontId="1" fillId="2" borderId="8" xfId="0" applyFont="1" applyFill="1" applyBorder="1" applyAlignment="1" applyProtection="1">
      <alignment horizontal="left" vertical="center" wrapText="1" inden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left" vertical="center" wrapText="1" indent="2"/>
      <protection locked="0"/>
    </xf>
    <xf numFmtId="0" fontId="29" fillId="0" borderId="9" xfId="0" applyFont="1" applyBorder="1" applyAlignment="1" applyProtection="1">
      <alignment horizontal="left" vertical="center" wrapText="1" indent="2"/>
      <protection locked="0"/>
    </xf>
    <xf numFmtId="0" fontId="8" fillId="7" borderId="6" xfId="0" applyFont="1" applyFill="1" applyBorder="1" applyAlignment="1" applyProtection="1">
      <alignment horizontal="left" vertical="center" indent="1"/>
      <protection locked="0"/>
    </xf>
    <xf numFmtId="0" fontId="4" fillId="7" borderId="4" xfId="0" applyFont="1" applyFill="1" applyBorder="1" applyAlignment="1" applyProtection="1">
      <alignment horizontal="left" vertical="center" wrapText="1" indent="1"/>
      <protection locked="0"/>
    </xf>
    <xf numFmtId="0" fontId="4" fillId="7" borderId="5" xfId="0" applyFont="1" applyFill="1" applyBorder="1" applyAlignment="1" applyProtection="1">
      <alignment horizontal="left" vertical="center" wrapText="1" indent="1"/>
      <protection locked="0"/>
    </xf>
    <xf numFmtId="0" fontId="4" fillId="7" borderId="6" xfId="0" applyFont="1" applyFill="1" applyBorder="1" applyAlignment="1" applyProtection="1">
      <alignment horizontal="left" vertical="center" wrapText="1" indent="1"/>
      <protection locked="0"/>
    </xf>
    <xf numFmtId="0" fontId="6" fillId="0" borderId="19" xfId="0" applyFont="1" applyBorder="1" applyAlignment="1" applyProtection="1">
      <alignment horizontal="left" vertical="center" wrapText="1" indent="1"/>
      <protection locked="0"/>
    </xf>
    <xf numFmtId="0" fontId="6" fillId="0" borderId="16" xfId="0" applyFont="1" applyBorder="1" applyAlignment="1" applyProtection="1">
      <alignment horizontal="left" vertical="center" wrapText="1" indent="1"/>
      <protection locked="0"/>
    </xf>
    <xf numFmtId="0" fontId="6" fillId="2" borderId="8" xfId="0" applyFont="1" applyFill="1" applyBorder="1" applyAlignment="1" applyProtection="1">
      <alignment horizontal="left" vertical="center" wrapText="1" indent="1"/>
      <protection locked="0"/>
    </xf>
    <xf numFmtId="0" fontId="9" fillId="2" borderId="9" xfId="0" applyFont="1" applyFill="1" applyBorder="1" applyAlignment="1" applyProtection="1">
      <alignment horizontal="center" vertical="center" wrapText="1"/>
      <protection locked="0"/>
    </xf>
    <xf numFmtId="0" fontId="9" fillId="2" borderId="10" xfId="0" applyFont="1" applyFill="1" applyBorder="1" applyAlignment="1" applyProtection="1">
      <alignment horizontal="center" vertical="center" wrapText="1"/>
      <protection locked="0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34" fillId="0" borderId="9" xfId="0" applyFont="1" applyBorder="1" applyAlignment="1" applyProtection="1">
      <alignment horizontal="left" vertical="center" wrapText="1" inden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29" fillId="4" borderId="1" xfId="0" applyFont="1" applyFill="1" applyBorder="1" applyAlignment="1" applyProtection="1">
      <alignment horizontal="left" vertical="center" wrapText="1" indent="1"/>
      <protection locked="0"/>
    </xf>
    <xf numFmtId="0" fontId="29" fillId="4" borderId="9" xfId="0" applyFont="1" applyFill="1" applyBorder="1" applyAlignment="1" applyProtection="1">
      <alignment horizontal="left" vertical="center" wrapText="1" inden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 indent="1"/>
      <protection locked="0"/>
    </xf>
    <xf numFmtId="0" fontId="15" fillId="0" borderId="9" xfId="0" applyFont="1" applyBorder="1" applyAlignment="1" applyProtection="1">
      <alignment horizontal="left" vertical="center" wrapText="1" indent="1"/>
      <protection locked="0"/>
    </xf>
    <xf numFmtId="0" fontId="14" fillId="0" borderId="0" xfId="0" applyFont="1" applyAlignment="1" applyProtection="1">
      <alignment horizontal="left" indent="1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15" fillId="0" borderId="23" xfId="0" applyFont="1" applyBorder="1" applyAlignment="1" applyProtection="1">
      <alignment horizontal="left" vertical="center" wrapText="1"/>
      <protection locked="0"/>
    </xf>
    <xf numFmtId="0" fontId="15" fillId="0" borderId="24" xfId="0" applyFont="1" applyBorder="1" applyAlignment="1" applyProtection="1">
      <alignment horizontal="left" vertical="center" wrapText="1"/>
      <protection locked="0"/>
    </xf>
    <xf numFmtId="0" fontId="15" fillId="0" borderId="10" xfId="0" applyFont="1" applyBorder="1" applyAlignment="1" applyProtection="1">
      <alignment horizontal="left" vertical="center" wrapText="1" indent="1"/>
      <protection locked="0"/>
    </xf>
    <xf numFmtId="0" fontId="15" fillId="0" borderId="8" xfId="0" applyFont="1" applyBorder="1" applyAlignment="1" applyProtection="1">
      <alignment horizontal="left" vertical="center" wrapText="1" indent="1"/>
      <protection locked="0"/>
    </xf>
    <xf numFmtId="0" fontId="4" fillId="7" borderId="18" xfId="0" applyFont="1" applyFill="1" applyBorder="1" applyAlignment="1" applyProtection="1">
      <alignment horizontal="center" vertical="center" wrapText="1"/>
      <protection locked="0"/>
    </xf>
    <xf numFmtId="0" fontId="4" fillId="7" borderId="19" xfId="0" applyFont="1" applyFill="1" applyBorder="1" applyAlignment="1" applyProtection="1">
      <alignment horizontal="center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 indent="1"/>
      <protection locked="0"/>
    </xf>
    <xf numFmtId="0" fontId="34" fillId="0" borderId="10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Fill="1" applyBorder="1" applyAlignment="1" applyProtection="1">
      <alignment vertical="center" wrapText="1"/>
      <protection locked="0"/>
    </xf>
    <xf numFmtId="0" fontId="4" fillId="0" borderId="8" xfId="0" applyFont="1" applyFill="1" applyBorder="1" applyAlignment="1" applyProtection="1">
      <alignment vertical="center" wrapText="1"/>
      <protection locked="0"/>
    </xf>
    <xf numFmtId="0" fontId="4" fillId="0" borderId="9" xfId="0" applyFont="1" applyFill="1" applyBorder="1" applyAlignment="1" applyProtection="1">
      <alignment vertical="center" wrapText="1"/>
      <protection locked="0"/>
    </xf>
    <xf numFmtId="0" fontId="6" fillId="0" borderId="9" xfId="0" quotePrefix="1" applyFont="1" applyBorder="1" applyAlignment="1" applyProtection="1">
      <alignment horizontal="left" vertical="center" wrapText="1" indent="1"/>
      <protection locked="0"/>
    </xf>
    <xf numFmtId="0" fontId="6" fillId="0" borderId="10" xfId="0" quotePrefix="1" applyFont="1" applyBorder="1" applyAlignment="1" applyProtection="1">
      <alignment horizontal="left" vertical="center" wrapText="1" indent="1"/>
      <protection locked="0"/>
    </xf>
    <xf numFmtId="0" fontId="6" fillId="0" borderId="8" xfId="0" quotePrefix="1" applyFont="1" applyBorder="1" applyAlignment="1" applyProtection="1">
      <alignment horizontal="left" vertical="center" wrapText="1" inden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" fillId="0" borderId="9" xfId="0" quotePrefix="1" applyFont="1" applyFill="1" applyBorder="1" applyAlignment="1" applyProtection="1">
      <alignment horizontal="left" vertical="center" wrapText="1" indent="1"/>
      <protection locked="0"/>
    </xf>
    <xf numFmtId="0" fontId="1" fillId="0" borderId="10" xfId="0" quotePrefix="1" applyFont="1" applyFill="1" applyBorder="1" applyAlignment="1" applyProtection="1">
      <alignment horizontal="left" vertical="center" wrapText="1" indent="1"/>
      <protection locked="0"/>
    </xf>
    <xf numFmtId="0" fontId="1" fillId="0" borderId="8" xfId="0" quotePrefix="1" applyFont="1" applyFill="1" applyBorder="1" applyAlignment="1" applyProtection="1">
      <alignment horizontal="left" vertical="center" wrapText="1" indent="1"/>
      <protection locked="0"/>
    </xf>
    <xf numFmtId="0" fontId="29" fillId="0" borderId="5" xfId="0" applyFont="1" applyBorder="1" applyAlignment="1" applyProtection="1">
      <alignment horizontal="left" vertical="center" wrapText="1" indent="1"/>
      <protection locked="0"/>
    </xf>
    <xf numFmtId="0" fontId="29" fillId="0" borderId="14" xfId="0" applyFont="1" applyBorder="1" applyAlignment="1" applyProtection="1">
      <alignment horizontal="left" vertical="center" wrapText="1" indent="1"/>
      <protection locked="0"/>
    </xf>
    <xf numFmtId="0" fontId="29" fillId="0" borderId="7" xfId="0" applyFont="1" applyBorder="1" applyAlignment="1" applyProtection="1">
      <alignment horizontal="left" vertical="center" wrapText="1" inden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18" fillId="2" borderId="2" xfId="0" applyFont="1" applyFill="1" applyBorder="1" applyAlignment="1" applyProtection="1">
      <alignment horizontal="center" vertical="center" wrapText="1"/>
      <protection locked="0"/>
    </xf>
    <xf numFmtId="0" fontId="18" fillId="2" borderId="3" xfId="0" applyFont="1" applyFill="1" applyBorder="1" applyAlignment="1" applyProtection="1">
      <alignment horizontal="center" vertical="center" wrapText="1"/>
      <protection locked="0"/>
    </xf>
    <xf numFmtId="0" fontId="29" fillId="0" borderId="67" xfId="0" applyFont="1" applyBorder="1" applyAlignment="1" applyProtection="1">
      <alignment horizontal="left" vertical="center" wrapText="1" indent="1"/>
      <protection locked="0"/>
    </xf>
    <xf numFmtId="0" fontId="29" fillId="0" borderId="29" xfId="0" applyFont="1" applyBorder="1" applyAlignment="1" applyProtection="1">
      <alignment horizontal="left" vertical="center" wrapText="1" indent="1"/>
      <protection locked="0"/>
    </xf>
    <xf numFmtId="0" fontId="1" fillId="0" borderId="6" xfId="0" applyFont="1" applyBorder="1" applyAlignment="1" applyProtection="1">
      <alignment horizontal="left" vertical="center" wrapText="1" indent="1"/>
      <protection locked="0"/>
    </xf>
    <xf numFmtId="0" fontId="1" fillId="0" borderId="11" xfId="0" applyFont="1" applyBorder="1" applyAlignment="1" applyProtection="1">
      <alignment horizontal="left" vertical="center" wrapText="1" indent="1"/>
      <protection locked="0"/>
    </xf>
    <xf numFmtId="0" fontId="1" fillId="0" borderId="9" xfId="0" quotePrefix="1" applyFont="1" applyBorder="1" applyAlignment="1" applyProtection="1">
      <alignment horizontal="left" vertical="center" wrapText="1" indent="1"/>
      <protection locked="0"/>
    </xf>
    <xf numFmtId="0" fontId="1" fillId="0" borderId="10" xfId="0" quotePrefix="1" applyFont="1" applyBorder="1" applyAlignment="1" applyProtection="1">
      <alignment horizontal="left" vertical="center" wrapText="1" indent="1"/>
      <protection locked="0"/>
    </xf>
    <xf numFmtId="0" fontId="1" fillId="0" borderId="8" xfId="0" quotePrefix="1" applyFont="1" applyBorder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horizontal="left" vertical="center" wrapText="1" indent="1"/>
      <protection locked="0"/>
    </xf>
    <xf numFmtId="0" fontId="1" fillId="2" borderId="11" xfId="0" applyFont="1" applyFill="1" applyBorder="1" applyAlignment="1" applyProtection="1">
      <alignment horizontal="left" vertical="center" wrapText="1" indent="1"/>
      <protection locked="0"/>
    </xf>
    <xf numFmtId="0" fontId="4" fillId="6" borderId="33" xfId="0" applyFont="1" applyFill="1" applyBorder="1" applyAlignment="1" applyProtection="1">
      <alignment horizontal="left" vertical="center" wrapText="1" indent="86"/>
    </xf>
    <xf numFmtId="0" fontId="4" fillId="6" borderId="30" xfId="0" applyFont="1" applyFill="1" applyBorder="1" applyAlignment="1" applyProtection="1">
      <alignment horizontal="left" vertical="center" wrapText="1" indent="86"/>
    </xf>
    <xf numFmtId="0" fontId="9" fillId="0" borderId="30" xfId="0" applyFont="1" applyBorder="1" applyAlignment="1" applyProtection="1">
      <alignment horizontal="center" vertical="center" wrapText="1"/>
    </xf>
    <xf numFmtId="0" fontId="25" fillId="8" borderId="30" xfId="0" applyFont="1" applyFill="1" applyBorder="1" applyAlignment="1" applyProtection="1">
      <alignment horizontal="center" vertical="center" wrapText="1"/>
    </xf>
    <xf numFmtId="0" fontId="25" fillId="8" borderId="31" xfId="0" applyFont="1" applyFill="1" applyBorder="1" applyAlignment="1" applyProtection="1">
      <alignment horizontal="center" vertical="center" wrapText="1"/>
    </xf>
    <xf numFmtId="0" fontId="4" fillId="6" borderId="33" xfId="0" applyFont="1" applyFill="1" applyBorder="1" applyAlignment="1" applyProtection="1">
      <alignment horizontal="right" vertical="center" indent="1"/>
    </xf>
    <xf numFmtId="0" fontId="4" fillId="6" borderId="30" xfId="0" applyFont="1" applyFill="1" applyBorder="1" applyAlignment="1" applyProtection="1">
      <alignment horizontal="right" vertical="center" indent="1"/>
    </xf>
    <xf numFmtId="0" fontId="4" fillId="6" borderId="33" xfId="0" applyFont="1" applyFill="1" applyBorder="1" applyAlignment="1" applyProtection="1">
      <alignment horizontal="right" vertical="center" wrapText="1" indent="1"/>
    </xf>
    <xf numFmtId="0" fontId="4" fillId="6" borderId="30" xfId="0" applyFont="1" applyFill="1" applyBorder="1" applyAlignment="1" applyProtection="1">
      <alignment horizontal="right" vertical="center" wrapText="1" indent="1"/>
    </xf>
    <xf numFmtId="0" fontId="4" fillId="6" borderId="26" xfId="0" applyFont="1" applyFill="1" applyBorder="1" applyAlignment="1" applyProtection="1">
      <alignment horizontal="right" vertical="center" wrapText="1" indent="1"/>
    </xf>
    <xf numFmtId="0" fontId="4" fillId="6" borderId="23" xfId="0" applyFont="1" applyFill="1" applyBorder="1" applyAlignment="1" applyProtection="1">
      <alignment horizontal="right" vertical="center" wrapText="1" indent="1"/>
    </xf>
    <xf numFmtId="0" fontId="9" fillId="0" borderId="23" xfId="0" applyFont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1" defaultTableStyle="TableStyleMedium9" defaultPivotStyle="PivotStyleLight16">
    <tableStyle name="Invisible" pivot="0" table="0" count="0" xr9:uid="{A05E2C25-B897-451C-9DD2-0E9F5893A700}"/>
  </tableStyles>
  <colors>
    <mruColors>
      <color rgb="FFDDD9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X401"/>
  <sheetViews>
    <sheetView tabSelected="1" showWhiteSpace="0" view="pageLayout" zoomScaleNormal="82" zoomScaleSheetLayoutView="100" workbookViewId="0">
      <selection activeCell="L354" sqref="L354:O354"/>
    </sheetView>
  </sheetViews>
  <sheetFormatPr defaultColWidth="9.140625" defaultRowHeight="15.75" x14ac:dyDescent="0.25"/>
  <cols>
    <col min="1" max="1" width="2.7109375" style="2" customWidth="1"/>
    <col min="2" max="2" width="13.42578125" style="5" customWidth="1"/>
    <col min="3" max="3" width="15.42578125" style="2" customWidth="1"/>
    <col min="4" max="4" width="11.85546875" style="2" customWidth="1"/>
    <col min="5" max="5" width="14.7109375" style="2" customWidth="1"/>
    <col min="6" max="6" width="4.42578125" style="3" customWidth="1"/>
    <col min="7" max="7" width="12.140625" style="3" bestFit="1" customWidth="1"/>
    <col min="8" max="10" width="13.42578125" style="3" customWidth="1"/>
    <col min="11" max="11" width="7.28515625" style="2" bestFit="1" customWidth="1"/>
    <col min="12" max="12" width="13.42578125" style="2" customWidth="1"/>
    <col min="13" max="13" width="44.42578125" style="2" customWidth="1"/>
    <col min="14" max="15" width="13.42578125" style="2" customWidth="1"/>
    <col min="16" max="16" width="15.7109375" style="2" customWidth="1"/>
    <col min="17" max="17" width="2.7109375" style="2" customWidth="1"/>
    <col min="18" max="16384" width="9.140625" style="2"/>
  </cols>
  <sheetData>
    <row r="1" spans="2:16" ht="48" customHeight="1" x14ac:dyDescent="0.25">
      <c r="B1" s="96" t="s">
        <v>174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8"/>
    </row>
    <row r="2" spans="2:16" s="1" customFormat="1" ht="30.75" customHeight="1" x14ac:dyDescent="0.25">
      <c r="B2" s="99" t="s">
        <v>454</v>
      </c>
      <c r="C2" s="100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</row>
    <row r="3" spans="2:16" s="1" customFormat="1" ht="30.75" customHeight="1" x14ac:dyDescent="0.25">
      <c r="B3" s="99" t="s">
        <v>495</v>
      </c>
      <c r="C3" s="100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9"/>
    </row>
    <row r="4" spans="2:16" s="1" customFormat="1" ht="30.75" customHeight="1" x14ac:dyDescent="0.25">
      <c r="B4" s="99" t="s">
        <v>0</v>
      </c>
      <c r="C4" s="100"/>
      <c r="D4" s="100" t="s">
        <v>496</v>
      </c>
      <c r="E4" s="100"/>
      <c r="F4" s="21"/>
      <c r="G4" s="21"/>
      <c r="H4" s="21"/>
      <c r="I4" s="21"/>
      <c r="J4" s="103" t="s">
        <v>497</v>
      </c>
      <c r="K4" s="103"/>
      <c r="L4" s="103"/>
      <c r="M4" s="104"/>
      <c r="N4" s="104"/>
      <c r="O4" s="105"/>
    </row>
    <row r="5" spans="2:16" s="1" customFormat="1" ht="30.75" customHeight="1" x14ac:dyDescent="0.25">
      <c r="B5" s="99" t="s">
        <v>1</v>
      </c>
      <c r="C5" s="100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9"/>
    </row>
    <row r="6" spans="2:16" s="1" customFormat="1" ht="30.75" customHeight="1" x14ac:dyDescent="0.25">
      <c r="B6" s="106" t="s">
        <v>108</v>
      </c>
      <c r="C6" s="107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19"/>
    </row>
    <row r="7" spans="2:16" s="1" customFormat="1" ht="30.75" customHeight="1" x14ac:dyDescent="0.25">
      <c r="B7" s="99" t="s">
        <v>109</v>
      </c>
      <c r="C7" s="100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19"/>
    </row>
    <row r="8" spans="2:16" s="1" customFormat="1" ht="30.75" customHeight="1" x14ac:dyDescent="0.25">
      <c r="B8" s="99" t="s">
        <v>455</v>
      </c>
      <c r="C8" s="100"/>
      <c r="D8" s="108"/>
      <c r="E8" s="108"/>
      <c r="F8" s="108"/>
      <c r="G8" s="108"/>
      <c r="H8" s="103" t="s">
        <v>538</v>
      </c>
      <c r="I8" s="103"/>
      <c r="J8" s="103"/>
      <c r="K8" s="103"/>
      <c r="L8" s="109"/>
      <c r="M8" s="109"/>
      <c r="N8" s="109"/>
      <c r="O8" s="110"/>
    </row>
    <row r="9" spans="2:16" s="1" customFormat="1" ht="30.75" customHeight="1" x14ac:dyDescent="0.25">
      <c r="B9" s="99" t="s">
        <v>456</v>
      </c>
      <c r="C9" s="100"/>
      <c r="D9" s="111"/>
      <c r="E9" s="111"/>
      <c r="F9" s="111"/>
      <c r="G9" s="111"/>
      <c r="H9" s="112" t="s">
        <v>539</v>
      </c>
      <c r="I9" s="113"/>
      <c r="J9" s="113"/>
      <c r="K9" s="114"/>
      <c r="L9" s="109"/>
      <c r="M9" s="109"/>
      <c r="N9" s="109"/>
      <c r="O9" s="110"/>
    </row>
    <row r="10" spans="2:16" s="1" customFormat="1" ht="30.75" customHeight="1" thickBot="1" x14ac:dyDescent="0.3">
      <c r="B10" s="115" t="s">
        <v>2</v>
      </c>
      <c r="C10" s="116"/>
      <c r="D10" s="117"/>
      <c r="E10" s="117"/>
      <c r="F10" s="117"/>
      <c r="G10" s="117"/>
      <c r="H10" s="118" t="s">
        <v>3</v>
      </c>
      <c r="I10" s="118"/>
      <c r="J10" s="118"/>
      <c r="K10" s="118"/>
      <c r="L10" s="119"/>
      <c r="M10" s="119"/>
      <c r="N10" s="119"/>
      <c r="O10" s="120"/>
    </row>
    <row r="11" spans="2:16" s="4" customFormat="1" ht="9" customHeight="1" thickBot="1" x14ac:dyDescent="0.3">
      <c r="B11" s="121"/>
      <c r="C11" s="121"/>
      <c r="D11" s="121"/>
      <c r="E11" s="121"/>
      <c r="F11" s="121"/>
      <c r="G11" s="121"/>
      <c r="H11" s="121"/>
      <c r="I11" s="121"/>
      <c r="J11" s="122"/>
      <c r="K11" s="122"/>
      <c r="L11" s="122"/>
      <c r="M11" s="122"/>
      <c r="N11" s="122"/>
      <c r="O11" s="122"/>
      <c r="P11" s="1"/>
    </row>
    <row r="12" spans="2:16" ht="26.45" customHeight="1" x14ac:dyDescent="0.25">
      <c r="B12" s="123" t="s">
        <v>4</v>
      </c>
      <c r="C12" s="124"/>
      <c r="D12" s="124"/>
      <c r="E12" s="124"/>
      <c r="F12" s="124"/>
      <c r="G12" s="124"/>
      <c r="H12" s="124"/>
      <c r="I12" s="125"/>
      <c r="J12" s="126" t="s">
        <v>117</v>
      </c>
      <c r="K12" s="127"/>
      <c r="L12" s="127"/>
      <c r="M12" s="127"/>
      <c r="N12" s="127"/>
      <c r="O12" s="128"/>
    </row>
    <row r="13" spans="2:16" ht="24" customHeight="1" x14ac:dyDescent="0.25">
      <c r="B13" s="129" t="s">
        <v>6</v>
      </c>
      <c r="C13" s="130"/>
      <c r="D13" s="130"/>
      <c r="E13" s="130" t="s">
        <v>177</v>
      </c>
      <c r="F13" s="130"/>
      <c r="G13" s="130"/>
      <c r="H13" s="130" t="s">
        <v>5</v>
      </c>
      <c r="I13" s="130"/>
      <c r="J13" s="131"/>
      <c r="K13" s="132"/>
      <c r="L13" s="132"/>
      <c r="M13" s="132"/>
      <c r="N13" s="132"/>
      <c r="O13" s="133"/>
    </row>
    <row r="14" spans="2:16" ht="24" customHeight="1" x14ac:dyDescent="0.25">
      <c r="B14" s="134"/>
      <c r="C14" s="109"/>
      <c r="D14" s="109"/>
      <c r="E14" s="21"/>
      <c r="F14" s="21"/>
      <c r="G14" s="21"/>
      <c r="H14" s="21"/>
      <c r="I14" s="135"/>
      <c r="J14" s="136" t="s">
        <v>168</v>
      </c>
      <c r="K14" s="137"/>
      <c r="L14" s="137"/>
      <c r="M14" s="137"/>
      <c r="N14" s="104"/>
      <c r="O14" s="105"/>
    </row>
    <row r="15" spans="2:16" ht="24" customHeight="1" x14ac:dyDescent="0.25">
      <c r="B15" s="134"/>
      <c r="C15" s="109"/>
      <c r="D15" s="109"/>
      <c r="E15" s="21"/>
      <c r="F15" s="21"/>
      <c r="G15" s="21"/>
      <c r="H15" s="21"/>
      <c r="I15" s="135"/>
      <c r="J15" s="136" t="s">
        <v>122</v>
      </c>
      <c r="K15" s="137"/>
      <c r="L15" s="137"/>
      <c r="M15" s="137"/>
      <c r="N15" s="104"/>
      <c r="O15" s="105"/>
    </row>
    <row r="16" spans="2:16" ht="24" customHeight="1" x14ac:dyDescent="0.25">
      <c r="B16" s="134"/>
      <c r="C16" s="109"/>
      <c r="D16" s="109"/>
      <c r="E16" s="21"/>
      <c r="F16" s="21"/>
      <c r="G16" s="21"/>
      <c r="H16" s="21"/>
      <c r="I16" s="135"/>
      <c r="J16" s="138" t="s">
        <v>436</v>
      </c>
      <c r="K16" s="139"/>
      <c r="L16" s="139"/>
      <c r="M16" s="139"/>
      <c r="N16" s="104"/>
      <c r="O16" s="105"/>
    </row>
    <row r="17" spans="2:16" ht="24" customHeight="1" x14ac:dyDescent="0.25">
      <c r="B17" s="134"/>
      <c r="C17" s="109"/>
      <c r="D17" s="109"/>
      <c r="E17" s="21"/>
      <c r="F17" s="21"/>
      <c r="G17" s="21"/>
      <c r="H17" s="21"/>
      <c r="I17" s="135"/>
      <c r="J17" s="140" t="s">
        <v>118</v>
      </c>
      <c r="K17" s="141"/>
      <c r="L17" s="141"/>
      <c r="M17" s="141"/>
      <c r="N17" s="104"/>
      <c r="O17" s="105"/>
    </row>
    <row r="18" spans="2:16" ht="24" customHeight="1" thickBot="1" x14ac:dyDescent="0.3">
      <c r="B18" s="142"/>
      <c r="C18" s="119"/>
      <c r="D18" s="119"/>
      <c r="E18" s="143"/>
      <c r="F18" s="143"/>
      <c r="G18" s="143"/>
      <c r="H18" s="143"/>
      <c r="I18" s="144"/>
      <c r="J18" s="140" t="s">
        <v>119</v>
      </c>
      <c r="K18" s="141"/>
      <c r="L18" s="141"/>
      <c r="M18" s="141"/>
      <c r="N18" s="104"/>
      <c r="O18" s="105"/>
    </row>
    <row r="19" spans="2:16" ht="24" customHeight="1" x14ac:dyDescent="0.25">
      <c r="B19" s="123" t="s">
        <v>7</v>
      </c>
      <c r="C19" s="124"/>
      <c r="D19" s="124"/>
      <c r="E19" s="124"/>
      <c r="F19" s="124"/>
      <c r="G19" s="124"/>
      <c r="H19" s="124"/>
      <c r="I19" s="125"/>
      <c r="J19" s="136" t="s">
        <v>120</v>
      </c>
      <c r="K19" s="137"/>
      <c r="L19" s="137"/>
      <c r="M19" s="137"/>
      <c r="N19" s="104"/>
      <c r="O19" s="105"/>
    </row>
    <row r="20" spans="2:16" ht="24" customHeight="1" x14ac:dyDescent="0.25">
      <c r="B20" s="129" t="s">
        <v>6</v>
      </c>
      <c r="C20" s="130"/>
      <c r="D20" s="130"/>
      <c r="E20" s="130" t="s">
        <v>5</v>
      </c>
      <c r="F20" s="130"/>
      <c r="G20" s="130"/>
      <c r="H20" s="130"/>
      <c r="I20" s="145"/>
      <c r="J20" s="136" t="s">
        <v>600</v>
      </c>
      <c r="K20" s="137"/>
      <c r="L20" s="137"/>
      <c r="M20" s="137"/>
      <c r="N20" s="104"/>
      <c r="O20" s="105"/>
    </row>
    <row r="21" spans="2:16" ht="24" customHeight="1" x14ac:dyDescent="0.25">
      <c r="B21" s="20"/>
      <c r="C21" s="21"/>
      <c r="D21" s="21"/>
      <c r="E21" s="21"/>
      <c r="F21" s="21"/>
      <c r="G21" s="21"/>
      <c r="H21" s="21"/>
      <c r="I21" s="135"/>
      <c r="J21" s="138" t="s">
        <v>598</v>
      </c>
      <c r="K21" s="139"/>
      <c r="L21" s="139"/>
      <c r="M21" s="139"/>
      <c r="N21" s="21"/>
      <c r="O21" s="19"/>
    </row>
    <row r="22" spans="2:16" ht="30" customHeight="1" x14ac:dyDescent="0.25">
      <c r="B22" s="146" t="s">
        <v>498</v>
      </c>
      <c r="C22" s="147"/>
      <c r="D22" s="147"/>
      <c r="E22" s="147"/>
      <c r="F22" s="147"/>
      <c r="G22" s="147"/>
      <c r="H22" s="147"/>
      <c r="I22" s="148"/>
      <c r="J22" s="149" t="s">
        <v>167</v>
      </c>
      <c r="K22" s="150"/>
      <c r="L22" s="150"/>
      <c r="M22" s="151"/>
      <c r="N22" s="21"/>
      <c r="O22" s="19"/>
    </row>
    <row r="23" spans="2:16" ht="24" customHeight="1" x14ac:dyDescent="0.25">
      <c r="B23" s="146"/>
      <c r="C23" s="147"/>
      <c r="D23" s="147"/>
      <c r="E23" s="147"/>
      <c r="F23" s="147"/>
      <c r="G23" s="147"/>
      <c r="H23" s="147"/>
      <c r="I23" s="148"/>
      <c r="J23" s="152" t="s">
        <v>599</v>
      </c>
      <c r="K23" s="153"/>
      <c r="L23" s="153"/>
      <c r="M23" s="154"/>
      <c r="N23" s="21"/>
      <c r="O23" s="19"/>
    </row>
    <row r="24" spans="2:16" ht="24" customHeight="1" x14ac:dyDescent="0.25">
      <c r="B24" s="20"/>
      <c r="C24" s="21"/>
      <c r="D24" s="21"/>
      <c r="E24" s="21"/>
      <c r="F24" s="21"/>
      <c r="G24" s="21"/>
      <c r="H24" s="21"/>
      <c r="I24" s="135"/>
      <c r="J24" s="149" t="s">
        <v>445</v>
      </c>
      <c r="K24" s="150"/>
      <c r="L24" s="150"/>
      <c r="M24" s="151"/>
      <c r="N24" s="21"/>
      <c r="O24" s="19"/>
    </row>
    <row r="25" spans="2:16" ht="24" customHeight="1" thickBot="1" x14ac:dyDescent="0.3">
      <c r="B25" s="155"/>
      <c r="C25" s="156"/>
      <c r="D25" s="156"/>
      <c r="E25" s="156"/>
      <c r="F25" s="156"/>
      <c r="G25" s="156"/>
      <c r="H25" s="156"/>
      <c r="I25" s="157"/>
      <c r="J25" s="158" t="s">
        <v>121</v>
      </c>
      <c r="K25" s="159"/>
      <c r="L25" s="159"/>
      <c r="M25" s="160"/>
      <c r="N25" s="156"/>
      <c r="O25" s="161"/>
    </row>
    <row r="26" spans="2:16" s="4" customFormat="1" ht="9" customHeight="1" thickBot="1" x14ac:dyDescent="0.3">
      <c r="B26" s="121"/>
      <c r="C26" s="121"/>
      <c r="D26" s="121"/>
      <c r="E26" s="121"/>
      <c r="F26" s="121"/>
      <c r="G26" s="121"/>
      <c r="H26" s="121"/>
      <c r="I26" s="121"/>
      <c r="J26" s="122"/>
      <c r="K26" s="122"/>
      <c r="L26" s="122"/>
      <c r="M26" s="122"/>
      <c r="N26" s="122"/>
      <c r="O26" s="122"/>
      <c r="P26" s="1"/>
    </row>
    <row r="27" spans="2:16" s="7" customFormat="1" ht="28.5" customHeight="1" thickBot="1" x14ac:dyDescent="0.3">
      <c r="B27" s="162" t="s">
        <v>169</v>
      </c>
      <c r="C27" s="162"/>
      <c r="D27" s="162"/>
      <c r="E27" s="162"/>
      <c r="F27" s="162"/>
      <c r="G27" s="162"/>
      <c r="H27" s="162"/>
      <c r="I27" s="162"/>
      <c r="J27" s="163"/>
      <c r="K27" s="163"/>
      <c r="L27" s="163"/>
      <c r="M27" s="163"/>
      <c r="N27" s="163"/>
      <c r="O27" s="163"/>
    </row>
    <row r="28" spans="2:16" s="7" customFormat="1" ht="28.5" customHeight="1" thickBot="1" x14ac:dyDescent="0.3">
      <c r="B28" s="162" t="s">
        <v>457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</row>
    <row r="29" spans="2:16" s="7" customFormat="1" ht="7.5" customHeight="1" thickBot="1" x14ac:dyDescent="0.3">
      <c r="B29" s="164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</row>
    <row r="30" spans="2:16" s="1" customFormat="1" ht="22.5" customHeight="1" x14ac:dyDescent="0.25">
      <c r="B30" s="165" t="s">
        <v>130</v>
      </c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7"/>
    </row>
    <row r="31" spans="2:16" s="8" customFormat="1" ht="22.5" customHeight="1" x14ac:dyDescent="0.25">
      <c r="B31" s="168" t="s">
        <v>123</v>
      </c>
      <c r="C31" s="107" t="s">
        <v>124</v>
      </c>
      <c r="D31" s="107"/>
      <c r="E31" s="107"/>
      <c r="F31" s="107"/>
      <c r="G31" s="107"/>
      <c r="H31" s="169" t="s">
        <v>601</v>
      </c>
      <c r="I31" s="170" t="s">
        <v>602</v>
      </c>
      <c r="J31" s="171" t="s">
        <v>123</v>
      </c>
      <c r="K31" s="172" t="s">
        <v>125</v>
      </c>
      <c r="L31" s="172"/>
      <c r="M31" s="172"/>
      <c r="N31" s="173" t="s">
        <v>601</v>
      </c>
      <c r="O31" s="174" t="s">
        <v>602</v>
      </c>
    </row>
    <row r="32" spans="2:16" s="4" customFormat="1" ht="18.75" customHeight="1" x14ac:dyDescent="0.25">
      <c r="B32" s="175"/>
      <c r="C32" s="176" t="s">
        <v>540</v>
      </c>
      <c r="D32" s="176"/>
      <c r="E32" s="176"/>
      <c r="F32" s="176"/>
      <c r="G32" s="176"/>
      <c r="H32" s="177"/>
      <c r="I32" s="178"/>
      <c r="J32" s="179"/>
      <c r="K32" s="180" t="s">
        <v>126</v>
      </c>
      <c r="L32" s="180"/>
      <c r="M32" s="180"/>
      <c r="N32" s="177"/>
      <c r="O32" s="178"/>
      <c r="P32" s="10"/>
    </row>
    <row r="33" spans="2:16" s="4" customFormat="1" ht="18.75" customHeight="1" x14ac:dyDescent="0.25">
      <c r="B33" s="175"/>
      <c r="C33" s="176" t="s">
        <v>129</v>
      </c>
      <c r="D33" s="176"/>
      <c r="E33" s="176"/>
      <c r="F33" s="176"/>
      <c r="G33" s="176"/>
      <c r="H33" s="177"/>
      <c r="I33" s="178"/>
      <c r="J33" s="179"/>
      <c r="K33" s="180" t="s">
        <v>607</v>
      </c>
      <c r="L33" s="180"/>
      <c r="M33" s="180"/>
      <c r="N33" s="177"/>
      <c r="O33" s="178"/>
      <c r="P33" s="10"/>
    </row>
    <row r="34" spans="2:16" s="4" customFormat="1" ht="18.75" customHeight="1" x14ac:dyDescent="0.25">
      <c r="B34" s="175"/>
      <c r="C34" s="176" t="s">
        <v>112</v>
      </c>
      <c r="D34" s="176"/>
      <c r="E34" s="176"/>
      <c r="F34" s="176"/>
      <c r="G34" s="176"/>
      <c r="H34" s="177"/>
      <c r="I34" s="178"/>
      <c r="J34" s="179"/>
      <c r="K34" s="180" t="s">
        <v>127</v>
      </c>
      <c r="L34" s="180"/>
      <c r="M34" s="180"/>
      <c r="N34" s="177"/>
      <c r="O34" s="178"/>
      <c r="P34" s="8"/>
    </row>
    <row r="35" spans="2:16" s="4" customFormat="1" ht="18.75" customHeight="1" x14ac:dyDescent="0.25">
      <c r="B35" s="175"/>
      <c r="C35" s="176" t="s">
        <v>113</v>
      </c>
      <c r="D35" s="176"/>
      <c r="E35" s="176"/>
      <c r="F35" s="176"/>
      <c r="G35" s="176"/>
      <c r="H35" s="177"/>
      <c r="I35" s="178"/>
      <c r="J35" s="179"/>
      <c r="K35" s="180" t="s">
        <v>128</v>
      </c>
      <c r="L35" s="180"/>
      <c r="M35" s="180"/>
      <c r="N35" s="177"/>
      <c r="O35" s="178"/>
      <c r="P35" s="1"/>
    </row>
    <row r="36" spans="2:16" s="4" customFormat="1" ht="18.75" customHeight="1" x14ac:dyDescent="0.25">
      <c r="B36" s="175"/>
      <c r="C36" s="176" t="s">
        <v>165</v>
      </c>
      <c r="D36" s="176"/>
      <c r="E36" s="176"/>
      <c r="F36" s="176"/>
      <c r="G36" s="176"/>
      <c r="H36" s="177"/>
      <c r="I36" s="178"/>
      <c r="J36" s="179"/>
      <c r="K36" s="181"/>
      <c r="L36" s="181"/>
      <c r="M36" s="181"/>
      <c r="N36" s="177"/>
      <c r="O36" s="178"/>
      <c r="P36" s="1"/>
    </row>
    <row r="37" spans="2:16" s="4" customFormat="1" ht="18.75" customHeight="1" thickBot="1" x14ac:dyDescent="0.3">
      <c r="B37" s="182"/>
      <c r="C37" s="183" t="s">
        <v>114</v>
      </c>
      <c r="D37" s="183"/>
      <c r="E37" s="183"/>
      <c r="F37" s="183"/>
      <c r="G37" s="183"/>
      <c r="H37" s="184"/>
      <c r="I37" s="185"/>
      <c r="J37" s="186"/>
      <c r="K37" s="187"/>
      <c r="L37" s="187"/>
      <c r="M37" s="187"/>
      <c r="N37" s="184"/>
      <c r="O37" s="188"/>
      <c r="P37" s="1"/>
    </row>
    <row r="38" spans="2:16" s="4" customFormat="1" ht="9" customHeight="1" thickBot="1" x14ac:dyDescent="0.3"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"/>
    </row>
    <row r="39" spans="2:16" ht="30" customHeight="1" thickBot="1" x14ac:dyDescent="0.3">
      <c r="B39" s="35" t="s">
        <v>8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</row>
    <row r="40" spans="2:16" s="1" customFormat="1" ht="24.95" customHeight="1" x14ac:dyDescent="0.25">
      <c r="B40" s="189" t="s">
        <v>178</v>
      </c>
      <c r="C40" s="189"/>
      <c r="D40" s="190"/>
      <c r="E40" s="191" t="s">
        <v>9</v>
      </c>
      <c r="F40" s="192"/>
      <c r="G40" s="193"/>
      <c r="H40" s="194"/>
      <c r="I40" s="195" t="s">
        <v>131</v>
      </c>
      <c r="J40" s="195"/>
      <c r="K40" s="195"/>
      <c r="L40" s="196"/>
      <c r="M40" s="196"/>
      <c r="N40" s="196"/>
      <c r="O40" s="197"/>
    </row>
    <row r="41" spans="2:16" s="1" customFormat="1" ht="24.95" customHeight="1" x14ac:dyDescent="0.25">
      <c r="B41" s="198" t="s">
        <v>179</v>
      </c>
      <c r="C41" s="99"/>
      <c r="D41" s="199" t="s">
        <v>132</v>
      </c>
      <c r="E41" s="200"/>
      <c r="F41" s="199" t="s">
        <v>133</v>
      </c>
      <c r="G41" s="200"/>
      <c r="H41" s="201" t="s">
        <v>110</v>
      </c>
      <c r="I41" s="202"/>
      <c r="J41" s="203"/>
      <c r="K41" s="199" t="s">
        <v>173</v>
      </c>
      <c r="L41" s="200"/>
      <c r="M41" s="204" t="s">
        <v>111</v>
      </c>
      <c r="N41" s="205"/>
      <c r="O41" s="205"/>
    </row>
    <row r="42" spans="2:16" s="1" customFormat="1" ht="24.95" customHeight="1" x14ac:dyDescent="0.25">
      <c r="B42" s="206" t="s">
        <v>134</v>
      </c>
      <c r="C42" s="207"/>
      <c r="D42" s="19"/>
      <c r="E42" s="20"/>
      <c r="F42" s="19"/>
      <c r="G42" s="20"/>
      <c r="H42" s="19"/>
      <c r="I42" s="208"/>
      <c r="J42" s="20"/>
      <c r="K42" s="19"/>
      <c r="L42" s="20"/>
      <c r="M42" s="19"/>
      <c r="N42" s="208"/>
      <c r="O42" s="208"/>
    </row>
    <row r="43" spans="2:16" s="1" customFormat="1" ht="24.95" customHeight="1" x14ac:dyDescent="0.25">
      <c r="B43" s="209" t="s">
        <v>180</v>
      </c>
      <c r="C43" s="209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19"/>
    </row>
    <row r="44" spans="2:16" s="1" customFormat="1" ht="24.95" customHeight="1" x14ac:dyDescent="0.25">
      <c r="B44" s="198" t="s">
        <v>10</v>
      </c>
      <c r="C44" s="198"/>
      <c r="D44" s="99"/>
      <c r="E44" s="210"/>
      <c r="F44" s="211"/>
      <c r="G44" s="211"/>
      <c r="H44" s="211"/>
      <c r="I44" s="211"/>
      <c r="J44" s="211"/>
      <c r="K44" s="211"/>
      <c r="L44" s="211"/>
      <c r="M44" s="211"/>
      <c r="N44" s="211"/>
      <c r="O44" s="211"/>
    </row>
    <row r="45" spans="2:16" s="1" customFormat="1" ht="35.1" customHeight="1" thickBot="1" x14ac:dyDescent="0.3">
      <c r="B45" s="212" t="s">
        <v>11</v>
      </c>
      <c r="C45" s="212"/>
      <c r="D45" s="115"/>
      <c r="E45" s="213" t="s">
        <v>9</v>
      </c>
      <c r="F45" s="214"/>
      <c r="G45" s="215"/>
      <c r="H45" s="216"/>
      <c r="I45" s="217"/>
      <c r="J45" s="213" t="s">
        <v>131</v>
      </c>
      <c r="K45" s="214"/>
      <c r="L45" s="218"/>
      <c r="M45" s="218"/>
      <c r="N45" s="218"/>
      <c r="O45" s="219"/>
    </row>
    <row r="46" spans="2:16" s="4" customFormat="1" ht="9" customHeight="1" thickBot="1" x14ac:dyDescent="0.3"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"/>
    </row>
    <row r="47" spans="2:16" s="1" customFormat="1" ht="24.95" customHeight="1" x14ac:dyDescent="0.25">
      <c r="B47" s="220" t="s">
        <v>12</v>
      </c>
      <c r="C47" s="221"/>
      <c r="D47" s="221"/>
      <c r="E47" s="195" t="s">
        <v>13</v>
      </c>
      <c r="F47" s="195"/>
      <c r="G47" s="195" t="s">
        <v>14</v>
      </c>
      <c r="H47" s="222" t="s">
        <v>135</v>
      </c>
      <c r="I47" s="222"/>
      <c r="J47" s="195" t="s">
        <v>13</v>
      </c>
      <c r="K47" s="195"/>
      <c r="L47" s="195" t="s">
        <v>14</v>
      </c>
      <c r="M47" s="195" t="s">
        <v>139</v>
      </c>
      <c r="N47" s="195"/>
      <c r="O47" s="223"/>
    </row>
    <row r="48" spans="2:16" ht="24.95" customHeight="1" x14ac:dyDescent="0.25">
      <c r="B48" s="224"/>
      <c r="C48" s="225"/>
      <c r="D48" s="225"/>
      <c r="E48" s="100"/>
      <c r="F48" s="100"/>
      <c r="G48" s="100"/>
      <c r="H48" s="226"/>
      <c r="I48" s="226"/>
      <c r="J48" s="100"/>
      <c r="K48" s="100"/>
      <c r="L48" s="100"/>
      <c r="M48" s="100"/>
      <c r="N48" s="100"/>
      <c r="O48" s="227"/>
    </row>
    <row r="49" spans="2:16" s="1" customFormat="1" ht="35.1" customHeight="1" x14ac:dyDescent="0.25">
      <c r="B49" s="228" t="s">
        <v>15</v>
      </c>
      <c r="C49" s="228"/>
      <c r="D49" s="229"/>
      <c r="E49" s="230"/>
      <c r="F49" s="230"/>
      <c r="G49" s="231" t="s">
        <v>25</v>
      </c>
      <c r="H49" s="232" t="s">
        <v>18</v>
      </c>
      <c r="I49" s="228"/>
      <c r="J49" s="230"/>
      <c r="K49" s="230"/>
      <c r="L49" s="233" t="e">
        <f>SUM(J49/E49)</f>
        <v>#DIV/0!</v>
      </c>
      <c r="M49" s="234"/>
      <c r="N49" s="235"/>
      <c r="O49" s="235"/>
      <c r="P49" s="14"/>
    </row>
    <row r="50" spans="2:16" s="1" customFormat="1" ht="35.1" customHeight="1" x14ac:dyDescent="0.25">
      <c r="B50" s="228" t="s">
        <v>16</v>
      </c>
      <c r="C50" s="228"/>
      <c r="D50" s="229"/>
      <c r="E50" s="230"/>
      <c r="F50" s="230"/>
      <c r="G50" s="236" t="e">
        <f>SUM(E50/E49)</f>
        <v>#DIV/0!</v>
      </c>
      <c r="H50" s="232" t="s">
        <v>19</v>
      </c>
      <c r="I50" s="228"/>
      <c r="J50" s="230"/>
      <c r="K50" s="230"/>
      <c r="L50" s="233" t="e">
        <f>SUM(J50/E49)</f>
        <v>#DIV/0!</v>
      </c>
      <c r="M50" s="234"/>
      <c r="N50" s="235"/>
      <c r="O50" s="235"/>
    </row>
    <row r="51" spans="2:16" s="1" customFormat="1" ht="35.1" customHeight="1" thickBot="1" x14ac:dyDescent="0.3">
      <c r="B51" s="237" t="s">
        <v>17</v>
      </c>
      <c r="C51" s="237"/>
      <c r="D51" s="238"/>
      <c r="E51" s="239"/>
      <c r="F51" s="239"/>
      <c r="G51" s="240" t="e">
        <f>SUM(E51/E49)</f>
        <v>#DIV/0!</v>
      </c>
      <c r="H51" s="232" t="s">
        <v>499</v>
      </c>
      <c r="I51" s="228"/>
      <c r="J51" s="241"/>
      <c r="K51" s="241"/>
      <c r="L51" s="242" t="e">
        <f>SUM(J51/E49)</f>
        <v>#DIV/0!</v>
      </c>
      <c r="M51" s="243"/>
      <c r="N51" s="244"/>
      <c r="O51" s="244"/>
    </row>
    <row r="52" spans="2:16" s="4" customFormat="1" ht="9" customHeight="1" thickBot="1" x14ac:dyDescent="0.3"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"/>
    </row>
    <row r="53" spans="2:16" ht="27" customHeight="1" thickBot="1" x14ac:dyDescent="0.3">
      <c r="B53" s="245" t="s">
        <v>20</v>
      </c>
      <c r="C53" s="246"/>
      <c r="D53" s="246"/>
      <c r="E53" s="247"/>
      <c r="F53" s="248"/>
      <c r="G53" s="249" t="s">
        <v>140</v>
      </c>
      <c r="H53" s="250"/>
      <c r="I53" s="250"/>
      <c r="J53" s="250"/>
      <c r="K53" s="250"/>
      <c r="L53" s="250"/>
      <c r="M53" s="250"/>
      <c r="N53" s="250"/>
      <c r="O53" s="250"/>
    </row>
    <row r="54" spans="2:16" ht="30" customHeight="1" thickBot="1" x14ac:dyDescent="0.3">
      <c r="B54" s="220" t="s">
        <v>136</v>
      </c>
      <c r="C54" s="221"/>
      <c r="D54" s="251" t="s">
        <v>137</v>
      </c>
      <c r="E54" s="252" t="s">
        <v>138</v>
      </c>
      <c r="F54" s="253"/>
      <c r="G54" s="254"/>
      <c r="H54" s="255"/>
      <c r="I54" s="255"/>
      <c r="J54" s="255"/>
      <c r="K54" s="255"/>
      <c r="L54" s="255"/>
      <c r="M54" s="255"/>
      <c r="N54" s="255"/>
      <c r="O54" s="255"/>
    </row>
    <row r="55" spans="2:16" ht="22.5" customHeight="1" x14ac:dyDescent="0.25">
      <c r="B55" s="256" t="s">
        <v>603</v>
      </c>
      <c r="C55" s="257"/>
      <c r="D55" s="258"/>
      <c r="E55" s="259"/>
      <c r="F55" s="253"/>
      <c r="G55" s="260" t="s">
        <v>437</v>
      </c>
      <c r="H55" s="261"/>
      <c r="I55" s="262" t="s">
        <v>182</v>
      </c>
      <c r="J55" s="262"/>
      <c r="K55" s="262"/>
      <c r="L55" s="262"/>
      <c r="M55" s="261" t="s">
        <v>181</v>
      </c>
      <c r="N55" s="261"/>
      <c r="O55" s="263"/>
    </row>
    <row r="56" spans="2:16" s="1" customFormat="1" ht="22.5" customHeight="1" x14ac:dyDescent="0.25">
      <c r="B56" s="207" t="s">
        <v>500</v>
      </c>
      <c r="C56" s="257"/>
      <c r="D56" s="264"/>
      <c r="E56" s="259"/>
      <c r="F56" s="265"/>
      <c r="G56" s="266" t="s">
        <v>438</v>
      </c>
      <c r="H56" s="267"/>
      <c r="I56" s="267"/>
      <c r="J56" s="267"/>
      <c r="K56" s="267"/>
      <c r="L56" s="268" t="s">
        <v>501</v>
      </c>
      <c r="M56" s="268"/>
      <c r="N56" s="269"/>
      <c r="O56" s="270"/>
    </row>
    <row r="57" spans="2:16" s="1" customFormat="1" ht="22.5" customHeight="1" x14ac:dyDescent="0.25">
      <c r="B57" s="207" t="s">
        <v>502</v>
      </c>
      <c r="C57" s="257"/>
      <c r="D57" s="264"/>
      <c r="E57" s="259"/>
      <c r="F57" s="265"/>
      <c r="G57" s="266" t="s">
        <v>183</v>
      </c>
      <c r="H57" s="267"/>
      <c r="I57" s="267"/>
      <c r="J57" s="267"/>
      <c r="K57" s="267"/>
      <c r="L57" s="268" t="s">
        <v>188</v>
      </c>
      <c r="M57" s="268"/>
      <c r="N57" s="269"/>
      <c r="O57" s="270"/>
    </row>
    <row r="58" spans="2:16" s="1" customFormat="1" ht="22.5" customHeight="1" x14ac:dyDescent="0.25">
      <c r="B58" s="207" t="s">
        <v>170</v>
      </c>
      <c r="C58" s="257"/>
      <c r="D58" s="264"/>
      <c r="E58" s="259"/>
      <c r="F58" s="271"/>
      <c r="G58" s="266" t="s">
        <v>184</v>
      </c>
      <c r="H58" s="267"/>
      <c r="I58" s="267"/>
      <c r="J58" s="267"/>
      <c r="K58" s="267"/>
      <c r="L58" s="268" t="s">
        <v>189</v>
      </c>
      <c r="M58" s="268"/>
      <c r="N58" s="269"/>
      <c r="O58" s="270"/>
    </row>
    <row r="59" spans="2:16" s="1" customFormat="1" ht="22.5" customHeight="1" x14ac:dyDescent="0.25">
      <c r="B59" s="207" t="s">
        <v>171</v>
      </c>
      <c r="C59" s="257"/>
      <c r="D59" s="264"/>
      <c r="E59" s="259"/>
      <c r="F59" s="271"/>
      <c r="G59" s="266" t="s">
        <v>185</v>
      </c>
      <c r="H59" s="267"/>
      <c r="I59" s="267"/>
      <c r="J59" s="267"/>
      <c r="K59" s="267"/>
      <c r="L59" s="268" t="s">
        <v>190</v>
      </c>
      <c r="M59" s="268"/>
      <c r="N59" s="269"/>
      <c r="O59" s="270"/>
    </row>
    <row r="60" spans="2:16" ht="22.5" customHeight="1" x14ac:dyDescent="0.25">
      <c r="B60" s="272" t="s">
        <v>172</v>
      </c>
      <c r="C60" s="273"/>
      <c r="D60" s="274"/>
      <c r="E60" s="275"/>
      <c r="F60" s="276"/>
      <c r="G60" s="266" t="s">
        <v>186</v>
      </c>
      <c r="H60" s="267"/>
      <c r="I60" s="267"/>
      <c r="J60" s="267"/>
      <c r="K60" s="267"/>
      <c r="L60" s="268" t="s">
        <v>191</v>
      </c>
      <c r="M60" s="268"/>
      <c r="N60" s="269"/>
      <c r="O60" s="270"/>
    </row>
    <row r="61" spans="2:16" ht="22.5" customHeight="1" x14ac:dyDescent="0.25">
      <c r="B61" s="272" t="s">
        <v>433</v>
      </c>
      <c r="C61" s="273"/>
      <c r="D61" s="277"/>
      <c r="E61" s="278"/>
      <c r="F61" s="276"/>
      <c r="G61" s="266" t="s">
        <v>187</v>
      </c>
      <c r="H61" s="267"/>
      <c r="I61" s="267"/>
      <c r="J61" s="267"/>
      <c r="K61" s="267"/>
      <c r="L61" s="268" t="s">
        <v>192</v>
      </c>
      <c r="M61" s="268"/>
      <c r="N61" s="269"/>
      <c r="O61" s="270"/>
    </row>
    <row r="62" spans="2:16" ht="22.5" customHeight="1" x14ac:dyDescent="0.25">
      <c r="B62" s="271"/>
      <c r="C62" s="271"/>
      <c r="D62" s="279"/>
      <c r="E62" s="279"/>
      <c r="F62" s="276"/>
      <c r="G62" s="266" t="s">
        <v>235</v>
      </c>
      <c r="H62" s="267"/>
      <c r="I62" s="267"/>
      <c r="J62" s="267"/>
      <c r="K62" s="267"/>
      <c r="L62" s="268" t="s">
        <v>193</v>
      </c>
      <c r="M62" s="268"/>
      <c r="N62" s="269"/>
      <c r="O62" s="270"/>
    </row>
    <row r="63" spans="2:16" ht="22.5" customHeight="1" x14ac:dyDescent="0.25">
      <c r="B63" s="271"/>
      <c r="C63" s="271"/>
      <c r="D63" s="279"/>
      <c r="E63" s="279"/>
      <c r="F63" s="276"/>
      <c r="G63" s="266" t="s">
        <v>435</v>
      </c>
      <c r="H63" s="267"/>
      <c r="I63" s="267"/>
      <c r="J63" s="267"/>
      <c r="K63" s="267"/>
      <c r="L63" s="280" t="s">
        <v>434</v>
      </c>
      <c r="M63" s="281"/>
      <c r="N63" s="282"/>
      <c r="O63" s="283"/>
    </row>
    <row r="64" spans="2:16" ht="22.5" customHeight="1" x14ac:dyDescent="0.25">
      <c r="B64" s="271"/>
      <c r="C64" s="271"/>
      <c r="D64" s="279"/>
      <c r="E64" s="279"/>
      <c r="F64" s="276"/>
      <c r="G64" s="284" t="s">
        <v>549</v>
      </c>
      <c r="H64" s="267"/>
      <c r="I64" s="267"/>
      <c r="J64" s="267"/>
      <c r="K64" s="267"/>
      <c r="L64" s="280" t="s">
        <v>546</v>
      </c>
      <c r="M64" s="281"/>
      <c r="N64" s="282"/>
      <c r="O64" s="283"/>
    </row>
    <row r="65" spans="2:16" ht="22.5" customHeight="1" x14ac:dyDescent="0.25">
      <c r="B65" s="271"/>
      <c r="C65" s="271"/>
      <c r="D65" s="279"/>
      <c r="E65" s="279"/>
      <c r="F65" s="276"/>
      <c r="G65" s="284" t="s">
        <v>550</v>
      </c>
      <c r="H65" s="267"/>
      <c r="I65" s="267"/>
      <c r="J65" s="267"/>
      <c r="K65" s="267"/>
      <c r="L65" s="280" t="s">
        <v>547</v>
      </c>
      <c r="M65" s="281"/>
      <c r="N65" s="282"/>
      <c r="O65" s="283"/>
    </row>
    <row r="66" spans="2:16" ht="22.5" customHeight="1" x14ac:dyDescent="0.25">
      <c r="B66" s="271"/>
      <c r="C66" s="271"/>
      <c r="D66" s="279"/>
      <c r="E66" s="279"/>
      <c r="F66" s="276"/>
      <c r="G66" s="284" t="s">
        <v>577</v>
      </c>
      <c r="H66" s="267"/>
      <c r="I66" s="267"/>
      <c r="J66" s="267"/>
      <c r="K66" s="267"/>
      <c r="L66" s="280" t="s">
        <v>576</v>
      </c>
      <c r="M66" s="281"/>
      <c r="N66" s="282"/>
      <c r="O66" s="283"/>
    </row>
    <row r="67" spans="2:16" ht="22.5" customHeight="1" x14ac:dyDescent="0.25">
      <c r="B67" s="271"/>
      <c r="C67" s="271"/>
      <c r="D67" s="279"/>
      <c r="E67" s="279"/>
      <c r="F67" s="276"/>
      <c r="G67" s="284" t="s">
        <v>551</v>
      </c>
      <c r="H67" s="267"/>
      <c r="I67" s="267"/>
      <c r="J67" s="267"/>
      <c r="K67" s="267"/>
      <c r="L67" s="280" t="s">
        <v>548</v>
      </c>
      <c r="M67" s="281"/>
      <c r="N67" s="282"/>
      <c r="O67" s="283"/>
    </row>
    <row r="68" spans="2:16" ht="22.5" customHeight="1" thickBot="1" x14ac:dyDescent="0.3">
      <c r="B68" s="271"/>
      <c r="C68" s="271"/>
      <c r="D68" s="279"/>
      <c r="E68" s="279"/>
      <c r="F68" s="276"/>
      <c r="G68" s="285" t="s">
        <v>604</v>
      </c>
      <c r="H68" s="286"/>
      <c r="I68" s="286"/>
      <c r="J68" s="286"/>
      <c r="K68" s="286"/>
      <c r="L68" s="287" t="s">
        <v>575</v>
      </c>
      <c r="M68" s="287"/>
      <c r="N68" s="288"/>
      <c r="O68" s="289"/>
      <c r="P68" s="13"/>
    </row>
    <row r="69" spans="2:16" ht="9.75" customHeight="1" thickBot="1" x14ac:dyDescent="0.3">
      <c r="B69" s="290"/>
      <c r="C69" s="291"/>
      <c r="D69" s="291"/>
      <c r="E69" s="291"/>
      <c r="F69" s="291"/>
      <c r="G69" s="292"/>
      <c r="H69" s="292"/>
      <c r="I69" s="292"/>
      <c r="J69" s="292"/>
      <c r="K69" s="292"/>
      <c r="L69" s="291"/>
      <c r="M69" s="291"/>
      <c r="N69" s="291"/>
      <c r="O69" s="293"/>
    </row>
    <row r="70" spans="2:16" ht="42" customHeight="1" x14ac:dyDescent="0.25">
      <c r="B70" s="294" t="s">
        <v>21</v>
      </c>
      <c r="C70" s="295"/>
      <c r="D70" s="295" t="s">
        <v>22</v>
      </c>
      <c r="E70" s="295"/>
      <c r="F70" s="295"/>
      <c r="G70" s="295"/>
      <c r="H70" s="295"/>
      <c r="I70" s="295"/>
      <c r="J70" s="295"/>
      <c r="K70" s="295"/>
      <c r="L70" s="295"/>
      <c r="M70" s="295"/>
      <c r="N70" s="295"/>
      <c r="O70" s="296"/>
    </row>
    <row r="71" spans="2:16" ht="29.1" customHeight="1" x14ac:dyDescent="0.25">
      <c r="B71" s="297" t="s">
        <v>115</v>
      </c>
      <c r="C71" s="298" t="s">
        <v>142</v>
      </c>
      <c r="D71" s="298"/>
      <c r="E71" s="298"/>
      <c r="F71" s="298"/>
      <c r="G71" s="298"/>
      <c r="H71" s="299" t="s">
        <v>23</v>
      </c>
      <c r="I71" s="299" t="s">
        <v>24</v>
      </c>
      <c r="J71" s="299" t="s">
        <v>25</v>
      </c>
      <c r="K71" s="300" t="s">
        <v>26</v>
      </c>
      <c r="L71" s="301" t="s">
        <v>27</v>
      </c>
      <c r="M71" s="301"/>
      <c r="N71" s="301"/>
      <c r="O71" s="302"/>
    </row>
    <row r="72" spans="2:16" ht="29.1" customHeight="1" x14ac:dyDescent="0.25">
      <c r="B72" s="303" t="s">
        <v>247</v>
      </c>
      <c r="C72" s="227" t="s">
        <v>194</v>
      </c>
      <c r="D72" s="198"/>
      <c r="E72" s="198"/>
      <c r="F72" s="198"/>
      <c r="G72" s="198"/>
      <c r="H72" s="198"/>
      <c r="I72" s="198"/>
      <c r="J72" s="198"/>
      <c r="K72" s="99"/>
      <c r="L72" s="304"/>
      <c r="M72" s="304"/>
      <c r="N72" s="304"/>
      <c r="O72" s="305"/>
    </row>
    <row r="73" spans="2:16" ht="29.1" customHeight="1" x14ac:dyDescent="0.25">
      <c r="B73" s="306" t="s">
        <v>248</v>
      </c>
      <c r="C73" s="257" t="s">
        <v>28</v>
      </c>
      <c r="D73" s="257"/>
      <c r="E73" s="257"/>
      <c r="F73" s="257"/>
      <c r="G73" s="257"/>
      <c r="H73" s="307"/>
      <c r="I73" s="308"/>
      <c r="J73" s="309"/>
      <c r="K73" s="307">
        <f>IF(H73,1,0)</f>
        <v>0</v>
      </c>
      <c r="L73" s="310"/>
      <c r="M73" s="310"/>
      <c r="N73" s="310"/>
      <c r="O73" s="311"/>
    </row>
    <row r="74" spans="2:16" ht="29.1" customHeight="1" x14ac:dyDescent="0.25">
      <c r="B74" s="306" t="s">
        <v>249</v>
      </c>
      <c r="C74" s="257" t="s">
        <v>29</v>
      </c>
      <c r="D74" s="257"/>
      <c r="E74" s="257"/>
      <c r="F74" s="257"/>
      <c r="G74" s="257"/>
      <c r="H74" s="307"/>
      <c r="I74" s="308"/>
      <c r="J74" s="309"/>
      <c r="K74" s="307">
        <f t="shared" ref="K74:K75" si="0">IF(H74,1,0)</f>
        <v>0</v>
      </c>
      <c r="L74" s="310"/>
      <c r="M74" s="310"/>
      <c r="N74" s="310"/>
      <c r="O74" s="311"/>
    </row>
    <row r="75" spans="2:16" ht="29.1" customHeight="1" x14ac:dyDescent="0.25">
      <c r="B75" s="306" t="s">
        <v>250</v>
      </c>
      <c r="C75" s="257" t="s">
        <v>234</v>
      </c>
      <c r="D75" s="257"/>
      <c r="E75" s="257"/>
      <c r="F75" s="257"/>
      <c r="G75" s="257"/>
      <c r="H75" s="307"/>
      <c r="I75" s="308"/>
      <c r="J75" s="309"/>
      <c r="K75" s="307">
        <f t="shared" si="0"/>
        <v>0</v>
      </c>
      <c r="L75" s="310"/>
      <c r="M75" s="310"/>
      <c r="N75" s="310"/>
      <c r="O75" s="311"/>
    </row>
    <row r="76" spans="2:16" ht="29.1" customHeight="1" x14ac:dyDescent="0.25">
      <c r="B76" s="303" t="s">
        <v>116</v>
      </c>
      <c r="C76" s="227" t="s">
        <v>195</v>
      </c>
      <c r="D76" s="198"/>
      <c r="E76" s="198"/>
      <c r="F76" s="198"/>
      <c r="G76" s="198"/>
      <c r="H76" s="198"/>
      <c r="I76" s="198"/>
      <c r="J76" s="198"/>
      <c r="K76" s="99"/>
      <c r="L76" s="304"/>
      <c r="M76" s="304"/>
      <c r="N76" s="304"/>
      <c r="O76" s="305"/>
    </row>
    <row r="77" spans="2:16" ht="29.1" customHeight="1" x14ac:dyDescent="0.25">
      <c r="B77" s="306" t="s">
        <v>251</v>
      </c>
      <c r="C77" s="257" t="s">
        <v>30</v>
      </c>
      <c r="D77" s="257"/>
      <c r="E77" s="257"/>
      <c r="F77" s="257"/>
      <c r="G77" s="257"/>
      <c r="H77" s="307"/>
      <c r="I77" s="308"/>
      <c r="J77" s="309"/>
      <c r="K77" s="307">
        <f t="shared" ref="K77:K81" si="1">IF(H77,1,0)</f>
        <v>0</v>
      </c>
      <c r="L77" s="310"/>
      <c r="M77" s="310"/>
      <c r="N77" s="310"/>
      <c r="O77" s="311"/>
    </row>
    <row r="78" spans="2:16" ht="29.1" customHeight="1" x14ac:dyDescent="0.25">
      <c r="B78" s="306" t="s">
        <v>252</v>
      </c>
      <c r="C78" s="257" t="s">
        <v>31</v>
      </c>
      <c r="D78" s="257"/>
      <c r="E78" s="257"/>
      <c r="F78" s="257"/>
      <c r="G78" s="257"/>
      <c r="H78" s="307"/>
      <c r="I78" s="308"/>
      <c r="J78" s="309"/>
      <c r="K78" s="307">
        <f t="shared" si="1"/>
        <v>0</v>
      </c>
      <c r="L78" s="310"/>
      <c r="M78" s="310"/>
      <c r="N78" s="310"/>
      <c r="O78" s="311"/>
    </row>
    <row r="79" spans="2:16" ht="29.1" customHeight="1" x14ac:dyDescent="0.25">
      <c r="B79" s="306" t="s">
        <v>253</v>
      </c>
      <c r="C79" s="312" t="s">
        <v>605</v>
      </c>
      <c r="D79" s="257"/>
      <c r="E79" s="257"/>
      <c r="F79" s="257"/>
      <c r="G79" s="257"/>
      <c r="H79" s="307"/>
      <c r="I79" s="308"/>
      <c r="J79" s="309"/>
      <c r="K79" s="307">
        <f t="shared" si="1"/>
        <v>0</v>
      </c>
      <c r="L79" s="310"/>
      <c r="M79" s="310"/>
      <c r="N79" s="310"/>
      <c r="O79" s="311"/>
    </row>
    <row r="80" spans="2:16" ht="32.25" customHeight="1" x14ac:dyDescent="0.25">
      <c r="B80" s="306" t="s">
        <v>254</v>
      </c>
      <c r="C80" s="312" t="s">
        <v>32</v>
      </c>
      <c r="D80" s="257"/>
      <c r="E80" s="257"/>
      <c r="F80" s="257"/>
      <c r="G80" s="257"/>
      <c r="H80" s="307"/>
      <c r="I80" s="308"/>
      <c r="J80" s="309"/>
      <c r="K80" s="307">
        <f t="shared" si="1"/>
        <v>0</v>
      </c>
      <c r="L80" s="310"/>
      <c r="M80" s="310"/>
      <c r="N80" s="310"/>
      <c r="O80" s="311"/>
    </row>
    <row r="81" spans="2:24" ht="35.25" customHeight="1" thickBot="1" x14ac:dyDescent="0.3">
      <c r="B81" s="313" t="s">
        <v>255</v>
      </c>
      <c r="C81" s="314" t="s">
        <v>503</v>
      </c>
      <c r="D81" s="315"/>
      <c r="E81" s="315"/>
      <c r="F81" s="315"/>
      <c r="G81" s="315"/>
      <c r="H81" s="316"/>
      <c r="I81" s="317"/>
      <c r="J81" s="318"/>
      <c r="K81" s="316">
        <f t="shared" si="1"/>
        <v>0</v>
      </c>
      <c r="L81" s="319"/>
      <c r="M81" s="319"/>
      <c r="N81" s="319"/>
      <c r="O81" s="320"/>
    </row>
    <row r="82" spans="2:24" ht="29.1" customHeight="1" thickBot="1" x14ac:dyDescent="0.3">
      <c r="B82" s="469" t="s">
        <v>26</v>
      </c>
      <c r="C82" s="470"/>
      <c r="D82" s="470"/>
      <c r="E82" s="470"/>
      <c r="F82" s="470"/>
      <c r="G82" s="470"/>
      <c r="H82" s="470"/>
      <c r="I82" s="470"/>
      <c r="J82" s="470"/>
      <c r="K82" s="471">
        <f>SUM(K72:K81)</f>
        <v>0</v>
      </c>
      <c r="L82" s="472" t="s">
        <v>141</v>
      </c>
      <c r="M82" s="472"/>
      <c r="N82" s="472">
        <f>8-SUM(J73:J81)</f>
        <v>8</v>
      </c>
      <c r="O82" s="473"/>
    </row>
    <row r="83" spans="2:24" ht="9.75" customHeight="1" thickBot="1" x14ac:dyDescent="0.3">
      <c r="B83" s="321"/>
      <c r="C83" s="322"/>
      <c r="D83" s="322"/>
      <c r="E83" s="322"/>
      <c r="F83" s="322"/>
      <c r="G83" s="322"/>
      <c r="H83" s="322"/>
      <c r="I83" s="322"/>
      <c r="J83" s="322"/>
      <c r="K83" s="322"/>
      <c r="L83" s="322"/>
      <c r="M83" s="322"/>
      <c r="N83" s="322"/>
      <c r="O83" s="323"/>
    </row>
    <row r="84" spans="2:24" ht="35.1" customHeight="1" x14ac:dyDescent="0.25">
      <c r="B84" s="324" t="s">
        <v>256</v>
      </c>
      <c r="C84" s="325" t="s">
        <v>144</v>
      </c>
      <c r="D84" s="325"/>
      <c r="E84" s="325"/>
      <c r="F84" s="325"/>
      <c r="G84" s="325"/>
      <c r="H84" s="36" t="s">
        <v>23</v>
      </c>
      <c r="I84" s="36" t="s">
        <v>24</v>
      </c>
      <c r="J84" s="36" t="s">
        <v>25</v>
      </c>
      <c r="K84" s="36" t="s">
        <v>26</v>
      </c>
      <c r="L84" s="42" t="s">
        <v>27</v>
      </c>
      <c r="M84" s="42"/>
      <c r="N84" s="42"/>
      <c r="O84" s="326"/>
      <c r="P84" s="13"/>
    </row>
    <row r="85" spans="2:24" ht="35.1" customHeight="1" x14ac:dyDescent="0.25">
      <c r="B85" s="327" t="s">
        <v>557</v>
      </c>
      <c r="C85" s="227" t="s">
        <v>558</v>
      </c>
      <c r="D85" s="198"/>
      <c r="E85" s="198"/>
      <c r="F85" s="198"/>
      <c r="G85" s="198"/>
      <c r="H85" s="198"/>
      <c r="I85" s="198"/>
      <c r="J85" s="198"/>
      <c r="K85" s="99"/>
      <c r="L85" s="444"/>
      <c r="M85" s="442"/>
      <c r="N85" s="442"/>
      <c r="O85" s="442"/>
      <c r="P85" s="13"/>
    </row>
    <row r="86" spans="2:24" s="5" customFormat="1" ht="35.1" customHeight="1" x14ac:dyDescent="0.25">
      <c r="B86" s="328" t="s">
        <v>199</v>
      </c>
      <c r="C86" s="176" t="s">
        <v>447</v>
      </c>
      <c r="D86" s="329"/>
      <c r="E86" s="329"/>
      <c r="F86" s="329"/>
      <c r="G86" s="329"/>
      <c r="H86" s="307"/>
      <c r="I86" s="307"/>
      <c r="J86" s="307"/>
      <c r="K86" s="307">
        <f t="shared" ref="K86:K117" si="2">IF(H86,1,0)</f>
        <v>0</v>
      </c>
      <c r="L86" s="310"/>
      <c r="M86" s="310"/>
      <c r="N86" s="310"/>
      <c r="O86" s="311"/>
      <c r="P86" s="13"/>
    </row>
    <row r="87" spans="2:24" s="5" customFormat="1" ht="35.1" customHeight="1" x14ac:dyDescent="0.25">
      <c r="B87" s="328" t="s">
        <v>200</v>
      </c>
      <c r="C87" s="176" t="s">
        <v>451</v>
      </c>
      <c r="D87" s="176"/>
      <c r="E87" s="176"/>
      <c r="F87" s="176"/>
      <c r="G87" s="176"/>
      <c r="H87" s="307"/>
      <c r="I87" s="307"/>
      <c r="J87" s="307"/>
      <c r="K87" s="307">
        <f t="shared" si="2"/>
        <v>0</v>
      </c>
      <c r="L87" s="310"/>
      <c r="M87" s="310"/>
      <c r="N87" s="310"/>
      <c r="O87" s="311"/>
    </row>
    <row r="88" spans="2:24" s="5" customFormat="1" ht="35.1" customHeight="1" x14ac:dyDescent="0.25">
      <c r="B88" s="328" t="s">
        <v>201</v>
      </c>
      <c r="C88" s="176" t="s">
        <v>236</v>
      </c>
      <c r="D88" s="176"/>
      <c r="E88" s="176"/>
      <c r="F88" s="176"/>
      <c r="G88" s="176"/>
      <c r="H88" s="307"/>
      <c r="I88" s="307"/>
      <c r="J88" s="307"/>
      <c r="K88" s="307">
        <f t="shared" si="2"/>
        <v>0</v>
      </c>
      <c r="L88" s="310"/>
      <c r="M88" s="310"/>
      <c r="N88" s="310"/>
      <c r="O88" s="311"/>
    </row>
    <row r="89" spans="2:24" s="5" customFormat="1" ht="35.1" customHeight="1" x14ac:dyDescent="0.25">
      <c r="B89" s="328" t="s">
        <v>202</v>
      </c>
      <c r="C89" s="176" t="s">
        <v>573</v>
      </c>
      <c r="D89" s="176"/>
      <c r="E89" s="176"/>
      <c r="F89" s="176"/>
      <c r="G89" s="176"/>
      <c r="H89" s="307"/>
      <c r="I89" s="307"/>
      <c r="J89" s="307"/>
      <c r="K89" s="307">
        <f t="shared" si="2"/>
        <v>0</v>
      </c>
      <c r="L89" s="310"/>
      <c r="M89" s="310"/>
      <c r="N89" s="310"/>
      <c r="O89" s="311"/>
    </row>
    <row r="90" spans="2:24" s="5" customFormat="1" ht="35.1" customHeight="1" x14ac:dyDescent="0.25">
      <c r="B90" s="328" t="s">
        <v>203</v>
      </c>
      <c r="C90" s="176" t="s">
        <v>574</v>
      </c>
      <c r="D90" s="176"/>
      <c r="E90" s="176"/>
      <c r="F90" s="176"/>
      <c r="G90" s="176"/>
      <c r="H90" s="307"/>
      <c r="I90" s="307"/>
      <c r="J90" s="307"/>
      <c r="K90" s="307">
        <f t="shared" si="2"/>
        <v>0</v>
      </c>
      <c r="L90" s="310"/>
      <c r="M90" s="310"/>
      <c r="N90" s="310"/>
      <c r="O90" s="311"/>
    </row>
    <row r="91" spans="2:24" s="5" customFormat="1" ht="48.75" customHeight="1" x14ac:dyDescent="0.25">
      <c r="B91" s="328" t="s">
        <v>205</v>
      </c>
      <c r="C91" s="330" t="s">
        <v>608</v>
      </c>
      <c r="D91" s="331"/>
      <c r="E91" s="331"/>
      <c r="F91" s="331"/>
      <c r="G91" s="332"/>
      <c r="H91" s="307"/>
      <c r="I91" s="307"/>
      <c r="J91" s="307"/>
      <c r="K91" s="307">
        <f t="shared" si="2"/>
        <v>0</v>
      </c>
      <c r="L91" s="310"/>
      <c r="M91" s="310"/>
      <c r="N91" s="310"/>
      <c r="O91" s="311"/>
      <c r="P91" s="14"/>
      <c r="Q91" s="14"/>
      <c r="R91" s="14"/>
      <c r="S91" s="14"/>
      <c r="T91" s="14"/>
      <c r="U91" s="14"/>
      <c r="V91" s="14"/>
      <c r="W91" s="14"/>
      <c r="X91" s="14"/>
    </row>
    <row r="92" spans="2:24" s="5" customFormat="1" ht="49.7" customHeight="1" x14ac:dyDescent="0.25">
      <c r="B92" s="328" t="s">
        <v>207</v>
      </c>
      <c r="C92" s="333" t="s">
        <v>541</v>
      </c>
      <c r="D92" s="333"/>
      <c r="E92" s="333"/>
      <c r="F92" s="333"/>
      <c r="G92" s="333"/>
      <c r="H92" s="307"/>
      <c r="I92" s="307"/>
      <c r="J92" s="307"/>
      <c r="K92" s="307">
        <f t="shared" si="2"/>
        <v>0</v>
      </c>
      <c r="L92" s="310"/>
      <c r="M92" s="310"/>
      <c r="N92" s="310"/>
      <c r="O92" s="311"/>
    </row>
    <row r="93" spans="2:24" s="5" customFormat="1" ht="33.75" customHeight="1" x14ac:dyDescent="0.25">
      <c r="B93" s="328" t="s">
        <v>552</v>
      </c>
      <c r="C93" s="330" t="s">
        <v>606</v>
      </c>
      <c r="D93" s="331"/>
      <c r="E93" s="331"/>
      <c r="F93" s="331"/>
      <c r="G93" s="332"/>
      <c r="H93" s="307"/>
      <c r="I93" s="307"/>
      <c r="J93" s="307"/>
      <c r="K93" s="307">
        <f t="shared" si="2"/>
        <v>0</v>
      </c>
      <c r="L93" s="310"/>
      <c r="M93" s="310"/>
      <c r="N93" s="310"/>
      <c r="O93" s="311"/>
      <c r="P93" s="15"/>
    </row>
    <row r="94" spans="2:24" s="5" customFormat="1" ht="44.45" customHeight="1" x14ac:dyDescent="0.25">
      <c r="B94" s="328" t="s">
        <v>553</v>
      </c>
      <c r="C94" s="330" t="s">
        <v>504</v>
      </c>
      <c r="D94" s="331"/>
      <c r="E94" s="331"/>
      <c r="F94" s="331"/>
      <c r="G94" s="332"/>
      <c r="H94" s="307"/>
      <c r="I94" s="307"/>
      <c r="J94" s="307"/>
      <c r="K94" s="307">
        <f t="shared" si="2"/>
        <v>0</v>
      </c>
      <c r="L94" s="310"/>
      <c r="M94" s="310"/>
      <c r="N94" s="310"/>
      <c r="O94" s="311"/>
    </row>
    <row r="95" spans="2:24" s="5" customFormat="1" ht="35.1" customHeight="1" x14ac:dyDescent="0.25">
      <c r="B95" s="328" t="s">
        <v>554</v>
      </c>
      <c r="C95" s="176" t="s">
        <v>204</v>
      </c>
      <c r="D95" s="176"/>
      <c r="E95" s="176"/>
      <c r="F95" s="176"/>
      <c r="G95" s="176"/>
      <c r="H95" s="307"/>
      <c r="I95" s="307"/>
      <c r="J95" s="307"/>
      <c r="K95" s="307">
        <f t="shared" si="2"/>
        <v>0</v>
      </c>
      <c r="L95" s="310"/>
      <c r="M95" s="310"/>
      <c r="N95" s="310"/>
      <c r="O95" s="311"/>
    </row>
    <row r="96" spans="2:24" s="5" customFormat="1" ht="35.1" customHeight="1" x14ac:dyDescent="0.25">
      <c r="B96" s="328" t="s">
        <v>555</v>
      </c>
      <c r="C96" s="333" t="s">
        <v>460</v>
      </c>
      <c r="D96" s="333"/>
      <c r="E96" s="333"/>
      <c r="F96" s="333"/>
      <c r="G96" s="333"/>
      <c r="H96" s="307"/>
      <c r="I96" s="307"/>
      <c r="J96" s="307"/>
      <c r="K96" s="307">
        <f t="shared" si="2"/>
        <v>0</v>
      </c>
      <c r="L96" s="310"/>
      <c r="M96" s="310"/>
      <c r="N96" s="310"/>
      <c r="O96" s="311"/>
    </row>
    <row r="97" spans="2:16" s="5" customFormat="1" ht="35.1" customHeight="1" x14ac:dyDescent="0.25">
      <c r="B97" s="328" t="s">
        <v>556</v>
      </c>
      <c r="C97" s="333" t="s">
        <v>459</v>
      </c>
      <c r="D97" s="333"/>
      <c r="E97" s="333"/>
      <c r="F97" s="333"/>
      <c r="G97" s="333"/>
      <c r="H97" s="307"/>
      <c r="I97" s="307"/>
      <c r="J97" s="307"/>
      <c r="K97" s="307">
        <f t="shared" si="2"/>
        <v>0</v>
      </c>
      <c r="L97" s="310"/>
      <c r="M97" s="310"/>
      <c r="N97" s="310"/>
      <c r="O97" s="311"/>
      <c r="P97" s="15"/>
    </row>
    <row r="98" spans="2:16" ht="35.1" customHeight="1" x14ac:dyDescent="0.25">
      <c r="B98" s="327" t="s">
        <v>559</v>
      </c>
      <c r="C98" s="227" t="s">
        <v>560</v>
      </c>
      <c r="D98" s="198"/>
      <c r="E98" s="198"/>
      <c r="F98" s="198"/>
      <c r="G98" s="198"/>
      <c r="H98" s="198"/>
      <c r="I98" s="198"/>
      <c r="J98" s="198"/>
      <c r="K98" s="198"/>
      <c r="L98" s="444"/>
      <c r="M98" s="442"/>
      <c r="N98" s="442"/>
      <c r="O98" s="442"/>
      <c r="P98" s="13"/>
    </row>
    <row r="99" spans="2:16" s="5" customFormat="1" ht="35.1" customHeight="1" x14ac:dyDescent="0.25">
      <c r="B99" s="328" t="s">
        <v>206</v>
      </c>
      <c r="C99" s="176" t="s">
        <v>145</v>
      </c>
      <c r="D99" s="329"/>
      <c r="E99" s="329"/>
      <c r="F99" s="329"/>
      <c r="G99" s="329"/>
      <c r="H99" s="307"/>
      <c r="I99" s="307"/>
      <c r="J99" s="307"/>
      <c r="K99" s="307">
        <f t="shared" si="2"/>
        <v>0</v>
      </c>
      <c r="L99" s="310"/>
      <c r="M99" s="310"/>
      <c r="N99" s="310"/>
      <c r="O99" s="311"/>
    </row>
    <row r="100" spans="2:16" s="5" customFormat="1" ht="35.1" customHeight="1" x14ac:dyDescent="0.25">
      <c r="B100" s="328" t="s">
        <v>208</v>
      </c>
      <c r="C100" s="176" t="s">
        <v>209</v>
      </c>
      <c r="D100" s="176"/>
      <c r="E100" s="176"/>
      <c r="F100" s="176"/>
      <c r="G100" s="176"/>
      <c r="H100" s="307"/>
      <c r="I100" s="307"/>
      <c r="J100" s="307"/>
      <c r="K100" s="307">
        <f t="shared" si="2"/>
        <v>0</v>
      </c>
      <c r="L100" s="310"/>
      <c r="M100" s="310"/>
      <c r="N100" s="310"/>
      <c r="O100" s="311"/>
    </row>
    <row r="101" spans="2:16" s="5" customFormat="1" ht="35.1" customHeight="1" x14ac:dyDescent="0.25">
      <c r="B101" s="328" t="s">
        <v>210</v>
      </c>
      <c r="C101" s="176" t="s">
        <v>491</v>
      </c>
      <c r="D101" s="176"/>
      <c r="E101" s="176"/>
      <c r="F101" s="176"/>
      <c r="G101" s="176"/>
      <c r="H101" s="307"/>
      <c r="I101" s="307"/>
      <c r="J101" s="307"/>
      <c r="K101" s="307">
        <f t="shared" si="2"/>
        <v>0</v>
      </c>
      <c r="L101" s="310"/>
      <c r="M101" s="310"/>
      <c r="N101" s="310"/>
      <c r="O101" s="311"/>
    </row>
    <row r="102" spans="2:16" s="5" customFormat="1" ht="35.1" customHeight="1" x14ac:dyDescent="0.25">
      <c r="B102" s="328" t="s">
        <v>211</v>
      </c>
      <c r="C102" s="334" t="s">
        <v>237</v>
      </c>
      <c r="D102" s="335"/>
      <c r="E102" s="335"/>
      <c r="F102" s="335"/>
      <c r="G102" s="336"/>
      <c r="H102" s="307"/>
      <c r="I102" s="307"/>
      <c r="J102" s="307"/>
      <c r="K102" s="307">
        <f t="shared" si="2"/>
        <v>0</v>
      </c>
      <c r="L102" s="311"/>
      <c r="M102" s="337"/>
      <c r="N102" s="337"/>
      <c r="O102" s="337"/>
    </row>
    <row r="103" spans="2:16" s="5" customFormat="1" ht="35.1" customHeight="1" x14ac:dyDescent="0.25">
      <c r="B103" s="328" t="s">
        <v>542</v>
      </c>
      <c r="C103" s="176" t="s">
        <v>492</v>
      </c>
      <c r="D103" s="176"/>
      <c r="E103" s="176"/>
      <c r="F103" s="176"/>
      <c r="G103" s="176"/>
      <c r="H103" s="307"/>
      <c r="I103" s="307"/>
      <c r="J103" s="307"/>
      <c r="K103" s="307">
        <f t="shared" si="2"/>
        <v>0</v>
      </c>
      <c r="L103" s="310"/>
      <c r="M103" s="310"/>
      <c r="N103" s="310"/>
      <c r="O103" s="311"/>
    </row>
    <row r="104" spans="2:16" s="5" customFormat="1" ht="35.1" customHeight="1" x14ac:dyDescent="0.25">
      <c r="B104" s="328" t="s">
        <v>212</v>
      </c>
      <c r="C104" s="176" t="s">
        <v>458</v>
      </c>
      <c r="D104" s="176"/>
      <c r="E104" s="176"/>
      <c r="F104" s="176"/>
      <c r="G104" s="176"/>
      <c r="H104" s="307"/>
      <c r="I104" s="307"/>
      <c r="J104" s="307"/>
      <c r="K104" s="307">
        <f t="shared" si="2"/>
        <v>0</v>
      </c>
      <c r="L104" s="310"/>
      <c r="M104" s="310"/>
      <c r="N104" s="310"/>
      <c r="O104" s="311"/>
    </row>
    <row r="105" spans="2:16" s="5" customFormat="1" ht="35.1" customHeight="1" x14ac:dyDescent="0.25">
      <c r="B105" s="328" t="s">
        <v>213</v>
      </c>
      <c r="C105" s="176" t="s">
        <v>214</v>
      </c>
      <c r="D105" s="176"/>
      <c r="E105" s="176"/>
      <c r="F105" s="176"/>
      <c r="G105" s="176"/>
      <c r="H105" s="307"/>
      <c r="I105" s="307"/>
      <c r="J105" s="307"/>
      <c r="K105" s="307">
        <f t="shared" si="2"/>
        <v>0</v>
      </c>
      <c r="L105" s="310"/>
      <c r="M105" s="310"/>
      <c r="N105" s="310"/>
      <c r="O105" s="311"/>
    </row>
    <row r="106" spans="2:16" s="5" customFormat="1" ht="35.1" customHeight="1" x14ac:dyDescent="0.25">
      <c r="B106" s="328" t="s">
        <v>215</v>
      </c>
      <c r="C106" s="176" t="s">
        <v>217</v>
      </c>
      <c r="D106" s="176"/>
      <c r="E106" s="176"/>
      <c r="F106" s="176"/>
      <c r="G106" s="176"/>
      <c r="H106" s="307"/>
      <c r="I106" s="307"/>
      <c r="J106" s="307"/>
      <c r="K106" s="307">
        <f t="shared" si="2"/>
        <v>0</v>
      </c>
      <c r="L106" s="310"/>
      <c r="M106" s="310"/>
      <c r="N106" s="310"/>
      <c r="O106" s="311"/>
    </row>
    <row r="107" spans="2:16" s="5" customFormat="1" ht="35.1" customHeight="1" x14ac:dyDescent="0.25">
      <c r="B107" s="328" t="s">
        <v>216</v>
      </c>
      <c r="C107" s="176" t="s">
        <v>543</v>
      </c>
      <c r="D107" s="176"/>
      <c r="E107" s="176"/>
      <c r="F107" s="176"/>
      <c r="G107" s="176"/>
      <c r="H107" s="307"/>
      <c r="I107" s="307"/>
      <c r="J107" s="307"/>
      <c r="K107" s="307">
        <f t="shared" si="2"/>
        <v>0</v>
      </c>
      <c r="L107" s="310"/>
      <c r="M107" s="310"/>
      <c r="N107" s="310"/>
      <c r="O107" s="311"/>
    </row>
    <row r="108" spans="2:16" ht="35.1" customHeight="1" x14ac:dyDescent="0.25">
      <c r="B108" s="327" t="s">
        <v>562</v>
      </c>
      <c r="C108" s="100" t="s">
        <v>561</v>
      </c>
      <c r="D108" s="100"/>
      <c r="E108" s="100"/>
      <c r="F108" s="100"/>
      <c r="G108" s="100"/>
      <c r="H108" s="100"/>
      <c r="I108" s="100"/>
      <c r="J108" s="100"/>
      <c r="K108" s="100"/>
      <c r="L108" s="444"/>
      <c r="M108" s="442"/>
      <c r="N108" s="442"/>
      <c r="O108" s="442"/>
      <c r="P108" s="13"/>
    </row>
    <row r="109" spans="2:16" s="5" customFormat="1" ht="35.1" customHeight="1" x14ac:dyDescent="0.25">
      <c r="B109" s="328" t="s">
        <v>219</v>
      </c>
      <c r="C109" s="176" t="s">
        <v>544</v>
      </c>
      <c r="D109" s="176"/>
      <c r="E109" s="176"/>
      <c r="F109" s="176"/>
      <c r="G109" s="176"/>
      <c r="H109" s="307"/>
      <c r="I109" s="309"/>
      <c r="J109" s="307"/>
      <c r="K109" s="307">
        <f t="shared" si="2"/>
        <v>0</v>
      </c>
      <c r="L109" s="310"/>
      <c r="M109" s="310"/>
      <c r="N109" s="310"/>
      <c r="O109" s="311"/>
    </row>
    <row r="110" spans="2:16" s="5" customFormat="1" ht="35.1" customHeight="1" x14ac:dyDescent="0.25">
      <c r="B110" s="328" t="s">
        <v>218</v>
      </c>
      <c r="C110" s="176" t="s">
        <v>238</v>
      </c>
      <c r="D110" s="176"/>
      <c r="E110" s="176"/>
      <c r="F110" s="176"/>
      <c r="G110" s="176"/>
      <c r="H110" s="307"/>
      <c r="I110" s="309"/>
      <c r="J110" s="307"/>
      <c r="K110" s="307">
        <f t="shared" si="2"/>
        <v>0</v>
      </c>
      <c r="L110" s="310"/>
      <c r="M110" s="310"/>
      <c r="N110" s="310"/>
      <c r="O110" s="311"/>
    </row>
    <row r="111" spans="2:16" s="5" customFormat="1" ht="35.1" customHeight="1" x14ac:dyDescent="0.25">
      <c r="B111" s="328" t="s">
        <v>220</v>
      </c>
      <c r="C111" s="176" t="s">
        <v>222</v>
      </c>
      <c r="D111" s="176"/>
      <c r="E111" s="176"/>
      <c r="F111" s="176"/>
      <c r="G111" s="176"/>
      <c r="H111" s="307"/>
      <c r="I111" s="309"/>
      <c r="J111" s="307"/>
      <c r="K111" s="307">
        <f t="shared" si="2"/>
        <v>0</v>
      </c>
      <c r="L111" s="310"/>
      <c r="M111" s="310"/>
      <c r="N111" s="310"/>
      <c r="O111" s="311"/>
    </row>
    <row r="112" spans="2:16" s="5" customFormat="1" ht="35.1" customHeight="1" x14ac:dyDescent="0.25">
      <c r="B112" s="328" t="s">
        <v>221</v>
      </c>
      <c r="C112" s="176" t="s">
        <v>239</v>
      </c>
      <c r="D112" s="176"/>
      <c r="E112" s="176"/>
      <c r="F112" s="176"/>
      <c r="G112" s="176"/>
      <c r="H112" s="307"/>
      <c r="I112" s="309"/>
      <c r="J112" s="307"/>
      <c r="K112" s="307">
        <f t="shared" si="2"/>
        <v>0</v>
      </c>
      <c r="L112" s="310"/>
      <c r="M112" s="310"/>
      <c r="N112" s="310"/>
      <c r="O112" s="311"/>
    </row>
    <row r="113" spans="2:19" s="5" customFormat="1" ht="35.1" customHeight="1" x14ac:dyDescent="0.25">
      <c r="B113" s="328" t="s">
        <v>223</v>
      </c>
      <c r="C113" s="176" t="s">
        <v>545</v>
      </c>
      <c r="D113" s="176"/>
      <c r="E113" s="176"/>
      <c r="F113" s="176"/>
      <c r="G113" s="176"/>
      <c r="H113" s="307"/>
      <c r="I113" s="309"/>
      <c r="J113" s="307"/>
      <c r="K113" s="307">
        <f t="shared" si="2"/>
        <v>0</v>
      </c>
      <c r="L113" s="310"/>
      <c r="M113" s="310"/>
      <c r="N113" s="310"/>
      <c r="O113" s="311"/>
    </row>
    <row r="114" spans="2:19" ht="35.1" customHeight="1" x14ac:dyDescent="0.25">
      <c r="B114" s="327" t="s">
        <v>629</v>
      </c>
      <c r="C114" s="100" t="s">
        <v>563</v>
      </c>
      <c r="D114" s="100"/>
      <c r="E114" s="100"/>
      <c r="F114" s="100"/>
      <c r="G114" s="100"/>
      <c r="H114" s="100"/>
      <c r="I114" s="100"/>
      <c r="J114" s="100"/>
      <c r="K114" s="100"/>
      <c r="L114" s="442"/>
      <c r="M114" s="442"/>
      <c r="N114" s="442"/>
      <c r="O114" s="443"/>
      <c r="P114" s="13"/>
    </row>
    <row r="115" spans="2:19" s="5" customFormat="1" ht="35.1" customHeight="1" x14ac:dyDescent="0.25">
      <c r="B115" s="328" t="s">
        <v>228</v>
      </c>
      <c r="C115" s="334" t="s">
        <v>240</v>
      </c>
      <c r="D115" s="335"/>
      <c r="E115" s="335"/>
      <c r="F115" s="335"/>
      <c r="G115" s="336"/>
      <c r="H115" s="307"/>
      <c r="I115" s="307"/>
      <c r="J115" s="309"/>
      <c r="K115" s="307">
        <f t="shared" si="2"/>
        <v>0</v>
      </c>
      <c r="L115" s="310"/>
      <c r="M115" s="310"/>
      <c r="N115" s="310"/>
      <c r="O115" s="311"/>
    </row>
    <row r="116" spans="2:19" s="5" customFormat="1" ht="35.1" customHeight="1" x14ac:dyDescent="0.25">
      <c r="B116" s="328" t="s">
        <v>229</v>
      </c>
      <c r="C116" s="176" t="s">
        <v>241</v>
      </c>
      <c r="D116" s="176"/>
      <c r="E116" s="176"/>
      <c r="F116" s="176"/>
      <c r="G116" s="176"/>
      <c r="H116" s="307"/>
      <c r="I116" s="307"/>
      <c r="J116" s="307"/>
      <c r="K116" s="307">
        <f t="shared" si="2"/>
        <v>0</v>
      </c>
      <c r="L116" s="310"/>
      <c r="M116" s="310"/>
      <c r="N116" s="310"/>
      <c r="O116" s="311"/>
    </row>
    <row r="117" spans="2:19" s="5" customFormat="1" ht="35.1" customHeight="1" thickBot="1" x14ac:dyDescent="0.3">
      <c r="B117" s="338" t="s">
        <v>231</v>
      </c>
      <c r="C117" s="183" t="s">
        <v>230</v>
      </c>
      <c r="D117" s="339"/>
      <c r="E117" s="339"/>
      <c r="F117" s="339"/>
      <c r="G117" s="339"/>
      <c r="H117" s="307"/>
      <c r="I117" s="316"/>
      <c r="J117" s="316"/>
      <c r="K117" s="307">
        <f t="shared" si="2"/>
        <v>0</v>
      </c>
      <c r="L117" s="319"/>
      <c r="M117" s="319"/>
      <c r="N117" s="319"/>
      <c r="O117" s="320"/>
    </row>
    <row r="118" spans="2:19" s="5" customFormat="1" ht="29.1" customHeight="1" thickBot="1" x14ac:dyDescent="0.3">
      <c r="B118" s="474" t="s">
        <v>26</v>
      </c>
      <c r="C118" s="475"/>
      <c r="D118" s="475"/>
      <c r="E118" s="475"/>
      <c r="F118" s="475"/>
      <c r="G118" s="475"/>
      <c r="H118" s="475"/>
      <c r="I118" s="475"/>
      <c r="J118" s="475"/>
      <c r="K118" s="471">
        <f>SUM(K86:K117)</f>
        <v>0</v>
      </c>
      <c r="L118" s="472" t="s">
        <v>141</v>
      </c>
      <c r="M118" s="472"/>
      <c r="N118" s="472">
        <f>30-SUM(J86:J117)</f>
        <v>30</v>
      </c>
      <c r="O118" s="473"/>
    </row>
    <row r="119" spans="2:19" ht="9.75" customHeight="1" thickBot="1" x14ac:dyDescent="0.3">
      <c r="B119" s="340"/>
      <c r="C119" s="341"/>
      <c r="D119" s="341"/>
      <c r="E119" s="341"/>
      <c r="F119" s="341"/>
      <c r="G119" s="341"/>
      <c r="H119" s="341"/>
      <c r="I119" s="341"/>
      <c r="J119" s="341"/>
      <c r="K119" s="341"/>
      <c r="L119" s="341"/>
      <c r="M119" s="341"/>
      <c r="N119" s="341"/>
      <c r="O119" s="342"/>
    </row>
    <row r="120" spans="2:19" ht="35.1" customHeight="1" x14ac:dyDescent="0.25">
      <c r="B120" s="324" t="s">
        <v>257</v>
      </c>
      <c r="C120" s="325" t="s">
        <v>90</v>
      </c>
      <c r="D120" s="325"/>
      <c r="E120" s="325"/>
      <c r="F120" s="325"/>
      <c r="G120" s="325"/>
      <c r="H120" s="36" t="s">
        <v>23</v>
      </c>
      <c r="I120" s="36" t="s">
        <v>24</v>
      </c>
      <c r="J120" s="36" t="s">
        <v>25</v>
      </c>
      <c r="K120" s="36" t="s">
        <v>26</v>
      </c>
      <c r="L120" s="42" t="s">
        <v>27</v>
      </c>
      <c r="M120" s="42"/>
      <c r="N120" s="42"/>
      <c r="O120" s="326"/>
    </row>
    <row r="121" spans="2:19" ht="35.1" customHeight="1" x14ac:dyDescent="0.25">
      <c r="B121" s="306" t="s">
        <v>258</v>
      </c>
      <c r="C121" s="257" t="s">
        <v>505</v>
      </c>
      <c r="D121" s="257"/>
      <c r="E121" s="257"/>
      <c r="F121" s="257"/>
      <c r="G121" s="257"/>
      <c r="H121" s="307"/>
      <c r="I121" s="308"/>
      <c r="J121" s="307"/>
      <c r="K121" s="307">
        <f t="shared" ref="K121:K125" si="3">IF(H121,1,0)</f>
        <v>0</v>
      </c>
      <c r="L121" s="310"/>
      <c r="M121" s="310"/>
      <c r="N121" s="310"/>
      <c r="O121" s="311"/>
      <c r="P121" s="16"/>
      <c r="Q121" s="16"/>
      <c r="R121" s="16"/>
      <c r="S121" s="16"/>
    </row>
    <row r="122" spans="2:19" ht="35.1" customHeight="1" x14ac:dyDescent="0.25">
      <c r="B122" s="306" t="s">
        <v>259</v>
      </c>
      <c r="C122" s="257" t="s">
        <v>506</v>
      </c>
      <c r="D122" s="257"/>
      <c r="E122" s="257"/>
      <c r="F122" s="257"/>
      <c r="G122" s="257"/>
      <c r="H122" s="307"/>
      <c r="I122" s="308"/>
      <c r="J122" s="309"/>
      <c r="K122" s="307">
        <f t="shared" si="3"/>
        <v>0</v>
      </c>
      <c r="L122" s="310"/>
      <c r="M122" s="310"/>
      <c r="N122" s="310"/>
      <c r="O122" s="311"/>
      <c r="P122" s="16"/>
      <c r="Q122" s="16"/>
      <c r="R122" s="16"/>
      <c r="S122" s="16"/>
    </row>
    <row r="123" spans="2:19" ht="35.1" customHeight="1" x14ac:dyDescent="0.25">
      <c r="B123" s="306" t="s">
        <v>260</v>
      </c>
      <c r="C123" s="257" t="s">
        <v>507</v>
      </c>
      <c r="D123" s="257"/>
      <c r="E123" s="257"/>
      <c r="F123" s="257"/>
      <c r="G123" s="257"/>
      <c r="H123" s="307"/>
      <c r="I123" s="307"/>
      <c r="J123" s="309"/>
      <c r="K123" s="307">
        <f t="shared" si="3"/>
        <v>0</v>
      </c>
      <c r="L123" s="310"/>
      <c r="M123" s="310"/>
      <c r="N123" s="310"/>
      <c r="O123" s="311"/>
    </row>
    <row r="124" spans="2:19" ht="35.1" customHeight="1" x14ac:dyDescent="0.25">
      <c r="B124" s="306" t="s">
        <v>261</v>
      </c>
      <c r="C124" s="257" t="s">
        <v>508</v>
      </c>
      <c r="D124" s="257"/>
      <c r="E124" s="257"/>
      <c r="F124" s="257"/>
      <c r="G124" s="257"/>
      <c r="H124" s="307"/>
      <c r="I124" s="308"/>
      <c r="J124" s="309"/>
      <c r="K124" s="307">
        <f t="shared" si="3"/>
        <v>0</v>
      </c>
      <c r="L124" s="310"/>
      <c r="M124" s="310"/>
      <c r="N124" s="310"/>
      <c r="O124" s="311"/>
      <c r="S124" s="11"/>
    </row>
    <row r="125" spans="2:19" ht="50.25" customHeight="1" thickBot="1" x14ac:dyDescent="0.3">
      <c r="B125" s="313" t="s">
        <v>262</v>
      </c>
      <c r="C125" s="315" t="s">
        <v>509</v>
      </c>
      <c r="D125" s="315"/>
      <c r="E125" s="315"/>
      <c r="F125" s="315"/>
      <c r="G125" s="315"/>
      <c r="H125" s="316"/>
      <c r="I125" s="317"/>
      <c r="J125" s="316"/>
      <c r="K125" s="307">
        <f t="shared" si="3"/>
        <v>0</v>
      </c>
      <c r="L125" s="319"/>
      <c r="M125" s="319"/>
      <c r="N125" s="319"/>
      <c r="O125" s="320"/>
    </row>
    <row r="126" spans="2:19" ht="35.1" customHeight="1" thickBot="1" x14ac:dyDescent="0.3">
      <c r="B126" s="476" t="s">
        <v>26</v>
      </c>
      <c r="C126" s="477"/>
      <c r="D126" s="477"/>
      <c r="E126" s="477"/>
      <c r="F126" s="477"/>
      <c r="G126" s="477"/>
      <c r="H126" s="477"/>
      <c r="I126" s="477"/>
      <c r="J126" s="477"/>
      <c r="K126" s="471">
        <f>SUM(K121:K125)</f>
        <v>0</v>
      </c>
      <c r="L126" s="472" t="s">
        <v>147</v>
      </c>
      <c r="M126" s="472"/>
      <c r="N126" s="472">
        <f>5-SUM(J121:J125)</f>
        <v>5</v>
      </c>
      <c r="O126" s="473"/>
    </row>
    <row r="127" spans="2:19" ht="9.75" customHeight="1" thickBot="1" x14ac:dyDescent="0.3">
      <c r="B127" s="321"/>
      <c r="C127" s="322"/>
      <c r="D127" s="322"/>
      <c r="E127" s="322"/>
      <c r="F127" s="322"/>
      <c r="G127" s="322"/>
      <c r="H127" s="322"/>
      <c r="I127" s="322"/>
      <c r="J127" s="322"/>
      <c r="K127" s="322"/>
      <c r="L127" s="322"/>
      <c r="M127" s="322"/>
      <c r="N127" s="322"/>
      <c r="O127" s="323"/>
    </row>
    <row r="128" spans="2:19" ht="35.1" customHeight="1" x14ac:dyDescent="0.25">
      <c r="B128" s="324" t="s">
        <v>263</v>
      </c>
      <c r="C128" s="325" t="s">
        <v>91</v>
      </c>
      <c r="D128" s="325"/>
      <c r="E128" s="325"/>
      <c r="F128" s="325"/>
      <c r="G128" s="325"/>
      <c r="H128" s="36" t="s">
        <v>23</v>
      </c>
      <c r="I128" s="36" t="s">
        <v>24</v>
      </c>
      <c r="J128" s="36" t="s">
        <v>25</v>
      </c>
      <c r="K128" s="36" t="s">
        <v>26</v>
      </c>
      <c r="L128" s="42" t="s">
        <v>27</v>
      </c>
      <c r="M128" s="42"/>
      <c r="N128" s="42"/>
      <c r="O128" s="326"/>
    </row>
    <row r="129" spans="2:16" ht="35.1" customHeight="1" x14ac:dyDescent="0.25">
      <c r="B129" s="306" t="s">
        <v>264</v>
      </c>
      <c r="C129" s="343" t="s">
        <v>510</v>
      </c>
      <c r="D129" s="343"/>
      <c r="E129" s="343"/>
      <c r="F129" s="343"/>
      <c r="G129" s="343"/>
      <c r="H129" s="307"/>
      <c r="I129" s="308"/>
      <c r="J129" s="309"/>
      <c r="K129" s="307">
        <f t="shared" ref="K129:K136" si="4">IF(H129,1,0)</f>
        <v>0</v>
      </c>
      <c r="L129" s="310"/>
      <c r="M129" s="310"/>
      <c r="N129" s="310"/>
      <c r="O129" s="311"/>
    </row>
    <row r="130" spans="2:16" ht="35.1" customHeight="1" x14ac:dyDescent="0.25">
      <c r="B130" s="306" t="s">
        <v>265</v>
      </c>
      <c r="C130" s="257" t="s">
        <v>33</v>
      </c>
      <c r="D130" s="257"/>
      <c r="E130" s="257"/>
      <c r="F130" s="257"/>
      <c r="G130" s="257"/>
      <c r="H130" s="307"/>
      <c r="I130" s="308"/>
      <c r="J130" s="309"/>
      <c r="K130" s="307">
        <f t="shared" si="4"/>
        <v>0</v>
      </c>
      <c r="L130" s="310"/>
      <c r="M130" s="310"/>
      <c r="N130" s="310"/>
      <c r="O130" s="311"/>
    </row>
    <row r="131" spans="2:16" ht="35.1" customHeight="1" x14ac:dyDescent="0.25">
      <c r="B131" s="306" t="s">
        <v>266</v>
      </c>
      <c r="C131" s="257" t="s">
        <v>511</v>
      </c>
      <c r="D131" s="257"/>
      <c r="E131" s="257"/>
      <c r="F131" s="257"/>
      <c r="G131" s="257"/>
      <c r="H131" s="307"/>
      <c r="I131" s="308"/>
      <c r="J131" s="309"/>
      <c r="K131" s="307">
        <f t="shared" si="4"/>
        <v>0</v>
      </c>
      <c r="L131" s="310"/>
      <c r="M131" s="310"/>
      <c r="N131" s="310"/>
      <c r="O131" s="311"/>
    </row>
    <row r="132" spans="2:16" ht="35.1" customHeight="1" x14ac:dyDescent="0.25">
      <c r="B132" s="306" t="s">
        <v>267</v>
      </c>
      <c r="C132" s="257" t="s">
        <v>242</v>
      </c>
      <c r="D132" s="257"/>
      <c r="E132" s="257"/>
      <c r="F132" s="257"/>
      <c r="G132" s="257"/>
      <c r="H132" s="307"/>
      <c r="I132" s="308"/>
      <c r="J132" s="309"/>
      <c r="K132" s="307">
        <f t="shared" si="4"/>
        <v>0</v>
      </c>
      <c r="L132" s="310"/>
      <c r="M132" s="310"/>
      <c r="N132" s="310"/>
      <c r="O132" s="311"/>
    </row>
    <row r="133" spans="2:16" ht="35.1" customHeight="1" x14ac:dyDescent="0.25">
      <c r="B133" s="306" t="s">
        <v>268</v>
      </c>
      <c r="C133" s="344" t="s">
        <v>461</v>
      </c>
      <c r="D133" s="344"/>
      <c r="E133" s="344"/>
      <c r="F133" s="344"/>
      <c r="G133" s="344"/>
      <c r="H133" s="307"/>
      <c r="I133" s="308"/>
      <c r="J133" s="309"/>
      <c r="K133" s="307">
        <f t="shared" si="4"/>
        <v>0</v>
      </c>
      <c r="L133" s="310"/>
      <c r="M133" s="310"/>
      <c r="N133" s="310"/>
      <c r="O133" s="311"/>
      <c r="P133" s="13"/>
    </row>
    <row r="134" spans="2:16" ht="35.1" customHeight="1" x14ac:dyDescent="0.25">
      <c r="B134" s="306" t="s">
        <v>269</v>
      </c>
      <c r="C134" s="257" t="s">
        <v>34</v>
      </c>
      <c r="D134" s="257"/>
      <c r="E134" s="257"/>
      <c r="F134" s="257"/>
      <c r="G134" s="257"/>
      <c r="H134" s="307"/>
      <c r="I134" s="308"/>
      <c r="J134" s="309"/>
      <c r="K134" s="307">
        <f t="shared" si="4"/>
        <v>0</v>
      </c>
      <c r="L134" s="310"/>
      <c r="M134" s="310"/>
      <c r="N134" s="310"/>
      <c r="O134" s="311"/>
    </row>
    <row r="135" spans="2:16" ht="35.1" customHeight="1" x14ac:dyDescent="0.25">
      <c r="B135" s="306" t="s">
        <v>270</v>
      </c>
      <c r="C135" s="257" t="s">
        <v>35</v>
      </c>
      <c r="D135" s="257"/>
      <c r="E135" s="257"/>
      <c r="F135" s="257"/>
      <c r="G135" s="257"/>
      <c r="H135" s="307"/>
      <c r="I135" s="308"/>
      <c r="J135" s="309"/>
      <c r="K135" s="307">
        <f t="shared" si="4"/>
        <v>0</v>
      </c>
      <c r="L135" s="310"/>
      <c r="M135" s="310"/>
      <c r="N135" s="310"/>
      <c r="O135" s="311"/>
    </row>
    <row r="136" spans="2:16" ht="35.1" customHeight="1" thickBot="1" x14ac:dyDescent="0.3">
      <c r="B136" s="306" t="s">
        <v>448</v>
      </c>
      <c r="C136" s="344" t="s">
        <v>512</v>
      </c>
      <c r="D136" s="344"/>
      <c r="E136" s="344"/>
      <c r="F136" s="344"/>
      <c r="G136" s="344"/>
      <c r="H136" s="307"/>
      <c r="I136" s="308"/>
      <c r="J136" s="309"/>
      <c r="K136" s="307">
        <f t="shared" si="4"/>
        <v>0</v>
      </c>
      <c r="L136" s="310"/>
      <c r="M136" s="310"/>
      <c r="N136" s="310"/>
      <c r="O136" s="311"/>
    </row>
    <row r="137" spans="2:16" ht="35.1" customHeight="1" thickBot="1" x14ac:dyDescent="0.3">
      <c r="B137" s="478" t="s">
        <v>26</v>
      </c>
      <c r="C137" s="479"/>
      <c r="D137" s="479"/>
      <c r="E137" s="479"/>
      <c r="F137" s="479"/>
      <c r="G137" s="479"/>
      <c r="H137" s="479"/>
      <c r="I137" s="479"/>
      <c r="J137" s="479"/>
      <c r="K137" s="480">
        <f>SUM(K129:K136)</f>
        <v>0</v>
      </c>
      <c r="L137" s="472" t="s">
        <v>147</v>
      </c>
      <c r="M137" s="472"/>
      <c r="N137" s="472">
        <f>8-SUM(J129:J136)</f>
        <v>8</v>
      </c>
      <c r="O137" s="473"/>
    </row>
    <row r="138" spans="2:16" ht="9.75" customHeight="1" thickBot="1" x14ac:dyDescent="0.3">
      <c r="B138" s="321"/>
      <c r="C138" s="322"/>
      <c r="D138" s="322"/>
      <c r="E138" s="322"/>
      <c r="F138" s="322"/>
      <c r="G138" s="322"/>
      <c r="H138" s="322"/>
      <c r="I138" s="322"/>
      <c r="J138" s="322"/>
      <c r="K138" s="322"/>
      <c r="L138" s="322"/>
      <c r="M138" s="322"/>
      <c r="N138" s="322"/>
      <c r="O138" s="323"/>
    </row>
    <row r="139" spans="2:16" ht="35.1" customHeight="1" x14ac:dyDescent="0.25">
      <c r="B139" s="324" t="s">
        <v>271</v>
      </c>
      <c r="C139" s="325" t="s">
        <v>92</v>
      </c>
      <c r="D139" s="325"/>
      <c r="E139" s="325"/>
      <c r="F139" s="325"/>
      <c r="G139" s="325"/>
      <c r="H139" s="36" t="s">
        <v>23</v>
      </c>
      <c r="I139" s="36" t="s">
        <v>24</v>
      </c>
      <c r="J139" s="36" t="s">
        <v>25</v>
      </c>
      <c r="K139" s="36" t="s">
        <v>26</v>
      </c>
      <c r="L139" s="42" t="s">
        <v>27</v>
      </c>
      <c r="M139" s="42"/>
      <c r="N139" s="42"/>
      <c r="O139" s="326"/>
    </row>
    <row r="140" spans="2:16" ht="35.1" customHeight="1" x14ac:dyDescent="0.25">
      <c r="B140" s="306" t="s">
        <v>272</v>
      </c>
      <c r="C140" s="344" t="s">
        <v>462</v>
      </c>
      <c r="D140" s="344"/>
      <c r="E140" s="344"/>
      <c r="F140" s="344"/>
      <c r="G140" s="344"/>
      <c r="H140" s="307"/>
      <c r="I140" s="308"/>
      <c r="J140" s="309"/>
      <c r="K140" s="307">
        <f t="shared" ref="K140:K148" si="5">IF(H140,1,0)</f>
        <v>0</v>
      </c>
      <c r="L140" s="310"/>
      <c r="M140" s="310"/>
      <c r="N140" s="310"/>
      <c r="O140" s="311"/>
    </row>
    <row r="141" spans="2:16" ht="35.1" customHeight="1" x14ac:dyDescent="0.25">
      <c r="B141" s="306" t="s">
        <v>224</v>
      </c>
      <c r="C141" s="257" t="s">
        <v>273</v>
      </c>
      <c r="D141" s="257"/>
      <c r="E141" s="257"/>
      <c r="F141" s="257"/>
      <c r="G141" s="257"/>
      <c r="H141" s="307"/>
      <c r="I141" s="308"/>
      <c r="J141" s="345"/>
      <c r="K141" s="307">
        <f t="shared" si="5"/>
        <v>0</v>
      </c>
      <c r="L141" s="310"/>
      <c r="M141" s="310"/>
      <c r="N141" s="310"/>
      <c r="O141" s="311"/>
    </row>
    <row r="142" spans="2:16" ht="35.1" customHeight="1" x14ac:dyDescent="0.25">
      <c r="B142" s="306" t="s">
        <v>243</v>
      </c>
      <c r="C142" s="257" t="s">
        <v>465</v>
      </c>
      <c r="D142" s="257"/>
      <c r="E142" s="257"/>
      <c r="F142" s="257"/>
      <c r="G142" s="257"/>
      <c r="H142" s="307"/>
      <c r="I142" s="308"/>
      <c r="J142" s="309"/>
      <c r="K142" s="307">
        <f t="shared" si="5"/>
        <v>0</v>
      </c>
      <c r="L142" s="310"/>
      <c r="M142" s="310"/>
      <c r="N142" s="310"/>
      <c r="O142" s="311"/>
    </row>
    <row r="143" spans="2:16" ht="35.1" customHeight="1" x14ac:dyDescent="0.25">
      <c r="B143" s="306" t="s">
        <v>244</v>
      </c>
      <c r="C143" s="257" t="s">
        <v>36</v>
      </c>
      <c r="D143" s="257"/>
      <c r="E143" s="257"/>
      <c r="F143" s="257"/>
      <c r="G143" s="257"/>
      <c r="H143" s="307"/>
      <c r="I143" s="308"/>
      <c r="J143" s="309"/>
      <c r="K143" s="307">
        <f t="shared" si="5"/>
        <v>0</v>
      </c>
      <c r="L143" s="310"/>
      <c r="M143" s="310"/>
      <c r="N143" s="310"/>
      <c r="O143" s="311"/>
    </row>
    <row r="144" spans="2:16" ht="35.1" customHeight="1" x14ac:dyDescent="0.25">
      <c r="B144" s="306" t="s">
        <v>225</v>
      </c>
      <c r="C144" s="257" t="s">
        <v>274</v>
      </c>
      <c r="D144" s="257"/>
      <c r="E144" s="257"/>
      <c r="F144" s="257"/>
      <c r="G144" s="257"/>
      <c r="H144" s="307"/>
      <c r="I144" s="308"/>
      <c r="J144" s="345"/>
      <c r="K144" s="307">
        <f t="shared" si="5"/>
        <v>0</v>
      </c>
      <c r="L144" s="310"/>
      <c r="M144" s="310"/>
      <c r="N144" s="310"/>
      <c r="O144" s="311"/>
    </row>
    <row r="145" spans="2:16" ht="41.45" customHeight="1" x14ac:dyDescent="0.25">
      <c r="B145" s="306" t="s">
        <v>226</v>
      </c>
      <c r="C145" s="344" t="s">
        <v>464</v>
      </c>
      <c r="D145" s="344"/>
      <c r="E145" s="344"/>
      <c r="F145" s="344"/>
      <c r="G145" s="344"/>
      <c r="H145" s="307"/>
      <c r="I145" s="308"/>
      <c r="J145" s="309"/>
      <c r="K145" s="307">
        <f t="shared" si="5"/>
        <v>0</v>
      </c>
      <c r="L145" s="310"/>
      <c r="M145" s="310"/>
      <c r="N145" s="310"/>
      <c r="O145" s="311"/>
    </row>
    <row r="146" spans="2:16" ht="35.1" customHeight="1" x14ac:dyDescent="0.25">
      <c r="B146" s="306" t="s">
        <v>245</v>
      </c>
      <c r="C146" s="346" t="s">
        <v>578</v>
      </c>
      <c r="D146" s="347"/>
      <c r="E146" s="347"/>
      <c r="F146" s="347"/>
      <c r="G146" s="348"/>
      <c r="H146" s="307"/>
      <c r="I146" s="308"/>
      <c r="J146" s="309"/>
      <c r="K146" s="307">
        <f t="shared" si="5"/>
        <v>0</v>
      </c>
      <c r="L146" s="311"/>
      <c r="M146" s="337"/>
      <c r="N146" s="337"/>
      <c r="O146" s="337"/>
    </row>
    <row r="147" spans="2:16" ht="35.1" customHeight="1" x14ac:dyDescent="0.25">
      <c r="B147" s="306" t="s">
        <v>246</v>
      </c>
      <c r="C147" s="333" t="s">
        <v>463</v>
      </c>
      <c r="D147" s="344"/>
      <c r="E147" s="344"/>
      <c r="F147" s="344"/>
      <c r="G147" s="344"/>
      <c r="H147" s="307"/>
      <c r="I147" s="308"/>
      <c r="J147" s="309"/>
      <c r="K147" s="307">
        <f t="shared" si="5"/>
        <v>0</v>
      </c>
      <c r="L147" s="310"/>
      <c r="M147" s="310"/>
      <c r="N147" s="310"/>
      <c r="O147" s="311"/>
    </row>
    <row r="148" spans="2:16" ht="35.1" customHeight="1" thickBot="1" x14ac:dyDescent="0.3">
      <c r="B148" s="306" t="s">
        <v>564</v>
      </c>
      <c r="C148" s="257" t="s">
        <v>37</v>
      </c>
      <c r="D148" s="257"/>
      <c r="E148" s="257"/>
      <c r="F148" s="257"/>
      <c r="G148" s="257"/>
      <c r="H148" s="307"/>
      <c r="I148" s="308"/>
      <c r="J148" s="345"/>
      <c r="K148" s="307">
        <f t="shared" si="5"/>
        <v>0</v>
      </c>
      <c r="L148" s="310"/>
      <c r="M148" s="310"/>
      <c r="N148" s="310"/>
      <c r="O148" s="311"/>
    </row>
    <row r="149" spans="2:16" ht="35.1" customHeight="1" thickBot="1" x14ac:dyDescent="0.3">
      <c r="B149" s="478" t="s">
        <v>26</v>
      </c>
      <c r="C149" s="479"/>
      <c r="D149" s="479"/>
      <c r="E149" s="479"/>
      <c r="F149" s="479"/>
      <c r="G149" s="479"/>
      <c r="H149" s="479"/>
      <c r="I149" s="479"/>
      <c r="J149" s="479"/>
      <c r="K149" s="481">
        <f>SUM(K140:K148)</f>
        <v>0</v>
      </c>
      <c r="L149" s="472" t="s">
        <v>147</v>
      </c>
      <c r="M149" s="472"/>
      <c r="N149" s="472">
        <f>9-SUM(J140:J148)</f>
        <v>9</v>
      </c>
      <c r="O149" s="473"/>
    </row>
    <row r="150" spans="2:16" ht="9.75" customHeight="1" thickBot="1" x14ac:dyDescent="0.3">
      <c r="B150" s="321"/>
      <c r="C150" s="322"/>
      <c r="D150" s="322"/>
      <c r="E150" s="322"/>
      <c r="F150" s="322"/>
      <c r="G150" s="322"/>
      <c r="H150" s="322"/>
      <c r="I150" s="322"/>
      <c r="J150" s="322"/>
      <c r="K150" s="322"/>
      <c r="L150" s="322"/>
      <c r="M150" s="322"/>
      <c r="N150" s="322"/>
      <c r="O150" s="323"/>
    </row>
    <row r="151" spans="2:16" ht="35.1" customHeight="1" x14ac:dyDescent="0.25">
      <c r="B151" s="324" t="s">
        <v>279</v>
      </c>
      <c r="C151" s="325" t="s">
        <v>150</v>
      </c>
      <c r="D151" s="325"/>
      <c r="E151" s="325"/>
      <c r="F151" s="325"/>
      <c r="G151" s="325"/>
      <c r="H151" s="36" t="s">
        <v>23</v>
      </c>
      <c r="I151" s="36" t="s">
        <v>24</v>
      </c>
      <c r="J151" s="36" t="s">
        <v>25</v>
      </c>
      <c r="K151" s="36" t="s">
        <v>26</v>
      </c>
      <c r="L151" s="42" t="s">
        <v>27</v>
      </c>
      <c r="M151" s="42"/>
      <c r="N151" s="42"/>
      <c r="O151" s="326"/>
    </row>
    <row r="152" spans="2:16" s="1" customFormat="1" ht="50.25" customHeight="1" x14ac:dyDescent="0.25">
      <c r="B152" s="306" t="s">
        <v>275</v>
      </c>
      <c r="C152" s="344" t="s">
        <v>466</v>
      </c>
      <c r="D152" s="344"/>
      <c r="E152" s="344"/>
      <c r="F152" s="344"/>
      <c r="G152" s="344"/>
      <c r="H152" s="307"/>
      <c r="I152" s="308"/>
      <c r="J152" s="349"/>
      <c r="K152" s="307">
        <f t="shared" ref="K152:K155" si="6">IF(H152,1,0)</f>
        <v>0</v>
      </c>
      <c r="L152" s="310"/>
      <c r="M152" s="310"/>
      <c r="N152" s="310"/>
      <c r="O152" s="311"/>
    </row>
    <row r="153" spans="2:16" s="1" customFormat="1" ht="35.1" customHeight="1" x14ac:dyDescent="0.25">
      <c r="B153" s="306" t="s">
        <v>276</v>
      </c>
      <c r="C153" s="257" t="s">
        <v>513</v>
      </c>
      <c r="D153" s="257"/>
      <c r="E153" s="257"/>
      <c r="F153" s="257"/>
      <c r="G153" s="257"/>
      <c r="H153" s="307"/>
      <c r="I153" s="308"/>
      <c r="J153" s="349"/>
      <c r="K153" s="307">
        <f t="shared" si="6"/>
        <v>0</v>
      </c>
      <c r="L153" s="350"/>
      <c r="M153" s="350"/>
      <c r="N153" s="350"/>
      <c r="O153" s="351"/>
      <c r="P153" s="14"/>
    </row>
    <row r="154" spans="2:16" s="1" customFormat="1" ht="35.1" customHeight="1" x14ac:dyDescent="0.25">
      <c r="B154" s="306" t="s">
        <v>277</v>
      </c>
      <c r="C154" s="257" t="s">
        <v>514</v>
      </c>
      <c r="D154" s="257"/>
      <c r="E154" s="257"/>
      <c r="F154" s="257"/>
      <c r="G154" s="257"/>
      <c r="H154" s="307"/>
      <c r="I154" s="308"/>
      <c r="J154" s="309"/>
      <c r="K154" s="307">
        <f t="shared" si="6"/>
        <v>0</v>
      </c>
      <c r="L154" s="350"/>
      <c r="M154" s="350"/>
      <c r="N154" s="350"/>
      <c r="O154" s="351"/>
    </row>
    <row r="155" spans="2:16" s="1" customFormat="1" ht="35.1" customHeight="1" thickBot="1" x14ac:dyDescent="0.3">
      <c r="B155" s="306" t="s">
        <v>278</v>
      </c>
      <c r="C155" s="257" t="s">
        <v>515</v>
      </c>
      <c r="D155" s="257"/>
      <c r="E155" s="257"/>
      <c r="F155" s="257"/>
      <c r="G155" s="257"/>
      <c r="H155" s="307"/>
      <c r="I155" s="308"/>
      <c r="J155" s="307"/>
      <c r="K155" s="307">
        <f t="shared" si="6"/>
        <v>0</v>
      </c>
      <c r="L155" s="350"/>
      <c r="M155" s="350"/>
      <c r="N155" s="350"/>
      <c r="O155" s="351"/>
    </row>
    <row r="156" spans="2:16" s="1" customFormat="1" ht="35.1" customHeight="1" thickBot="1" x14ac:dyDescent="0.3">
      <c r="B156" s="478" t="s">
        <v>26</v>
      </c>
      <c r="C156" s="479"/>
      <c r="D156" s="479"/>
      <c r="E156" s="479"/>
      <c r="F156" s="479"/>
      <c r="G156" s="479"/>
      <c r="H156" s="479"/>
      <c r="I156" s="479"/>
      <c r="J156" s="479"/>
      <c r="K156" s="480">
        <f>SUM(K152:K155)</f>
        <v>0</v>
      </c>
      <c r="L156" s="472" t="s">
        <v>147</v>
      </c>
      <c r="M156" s="472"/>
      <c r="N156" s="472">
        <f>4-SUM(J152:J155)</f>
        <v>4</v>
      </c>
      <c r="O156" s="473"/>
    </row>
    <row r="157" spans="2:16" ht="9.75" customHeight="1" thickBot="1" x14ac:dyDescent="0.3">
      <c r="B157" s="321"/>
      <c r="C157" s="322"/>
      <c r="D157" s="322"/>
      <c r="E157" s="322"/>
      <c r="F157" s="322"/>
      <c r="G157" s="322"/>
      <c r="H157" s="322"/>
      <c r="I157" s="322"/>
      <c r="J157" s="322"/>
      <c r="K157" s="322"/>
      <c r="L157" s="322"/>
      <c r="M157" s="322"/>
      <c r="N157" s="322"/>
      <c r="O157" s="323"/>
    </row>
    <row r="158" spans="2:16" ht="35.1" customHeight="1" x14ac:dyDescent="0.25">
      <c r="B158" s="324" t="s">
        <v>280</v>
      </c>
      <c r="C158" s="325" t="s">
        <v>175</v>
      </c>
      <c r="D158" s="325"/>
      <c r="E158" s="325"/>
      <c r="F158" s="325"/>
      <c r="G158" s="325"/>
      <c r="H158" s="36" t="s">
        <v>23</v>
      </c>
      <c r="I158" s="36" t="s">
        <v>24</v>
      </c>
      <c r="J158" s="36" t="s">
        <v>25</v>
      </c>
      <c r="K158" s="36" t="s">
        <v>26</v>
      </c>
      <c r="L158" s="42" t="s">
        <v>27</v>
      </c>
      <c r="M158" s="42"/>
      <c r="N158" s="42"/>
      <c r="O158" s="326"/>
    </row>
    <row r="159" spans="2:16" ht="35.1" customHeight="1" x14ac:dyDescent="0.25">
      <c r="B159" s="306" t="s">
        <v>281</v>
      </c>
      <c r="C159" s="257" t="s">
        <v>38</v>
      </c>
      <c r="D159" s="257"/>
      <c r="E159" s="257"/>
      <c r="F159" s="257"/>
      <c r="G159" s="257"/>
      <c r="H159" s="307"/>
      <c r="I159" s="308"/>
      <c r="J159" s="352"/>
      <c r="K159" s="307">
        <f t="shared" ref="K159:K164" si="7">IF(H159,1,0)</f>
        <v>0</v>
      </c>
      <c r="L159" s="310"/>
      <c r="M159" s="310"/>
      <c r="N159" s="310"/>
      <c r="O159" s="311"/>
    </row>
    <row r="160" spans="2:16" ht="35.1" customHeight="1" x14ac:dyDescent="0.25">
      <c r="B160" s="306" t="s">
        <v>282</v>
      </c>
      <c r="C160" s="257" t="s">
        <v>439</v>
      </c>
      <c r="D160" s="257"/>
      <c r="E160" s="257"/>
      <c r="F160" s="257"/>
      <c r="G160" s="257"/>
      <c r="H160" s="307"/>
      <c r="I160" s="308"/>
      <c r="J160" s="352"/>
      <c r="K160" s="307">
        <f t="shared" si="7"/>
        <v>0</v>
      </c>
      <c r="L160" s="310"/>
      <c r="M160" s="310"/>
      <c r="N160" s="310"/>
      <c r="O160" s="311"/>
    </row>
    <row r="161" spans="2:15" ht="35.1" customHeight="1" x14ac:dyDescent="0.25">
      <c r="B161" s="306" t="s">
        <v>283</v>
      </c>
      <c r="C161" s="257" t="s">
        <v>39</v>
      </c>
      <c r="D161" s="257"/>
      <c r="E161" s="257"/>
      <c r="F161" s="257"/>
      <c r="G161" s="257"/>
      <c r="H161" s="307"/>
      <c r="I161" s="308"/>
      <c r="J161" s="345"/>
      <c r="K161" s="307">
        <f t="shared" si="7"/>
        <v>0</v>
      </c>
      <c r="L161" s="310"/>
      <c r="M161" s="310"/>
      <c r="N161" s="310"/>
      <c r="O161" s="311"/>
    </row>
    <row r="162" spans="2:15" ht="35.1" customHeight="1" x14ac:dyDescent="0.25">
      <c r="B162" s="306" t="s">
        <v>284</v>
      </c>
      <c r="C162" s="257" t="s">
        <v>93</v>
      </c>
      <c r="D162" s="257"/>
      <c r="E162" s="257"/>
      <c r="F162" s="257"/>
      <c r="G162" s="257"/>
      <c r="H162" s="307"/>
      <c r="I162" s="308"/>
      <c r="J162" s="352"/>
      <c r="K162" s="307">
        <f t="shared" si="7"/>
        <v>0</v>
      </c>
      <c r="L162" s="310"/>
      <c r="M162" s="310"/>
      <c r="N162" s="310"/>
      <c r="O162" s="311"/>
    </row>
    <row r="163" spans="2:15" ht="35.1" customHeight="1" x14ac:dyDescent="0.25">
      <c r="B163" s="306" t="s">
        <v>285</v>
      </c>
      <c r="C163" s="257" t="s">
        <v>40</v>
      </c>
      <c r="D163" s="257"/>
      <c r="E163" s="257"/>
      <c r="F163" s="257"/>
      <c r="G163" s="257"/>
      <c r="H163" s="307"/>
      <c r="I163" s="308"/>
      <c r="J163" s="309"/>
      <c r="K163" s="307">
        <f t="shared" si="7"/>
        <v>0</v>
      </c>
      <c r="L163" s="310"/>
      <c r="M163" s="310"/>
      <c r="N163" s="310"/>
      <c r="O163" s="311"/>
    </row>
    <row r="164" spans="2:15" ht="35.1" customHeight="1" thickBot="1" x14ac:dyDescent="0.3">
      <c r="B164" s="306" t="s">
        <v>286</v>
      </c>
      <c r="C164" s="353" t="s">
        <v>467</v>
      </c>
      <c r="D164" s="344"/>
      <c r="E164" s="344"/>
      <c r="F164" s="344"/>
      <c r="G164" s="344"/>
      <c r="H164" s="307"/>
      <c r="I164" s="308"/>
      <c r="J164" s="352"/>
      <c r="K164" s="307">
        <f t="shared" si="7"/>
        <v>0</v>
      </c>
      <c r="L164" s="310"/>
      <c r="M164" s="310"/>
      <c r="N164" s="310"/>
      <c r="O164" s="311"/>
    </row>
    <row r="165" spans="2:15" ht="35.1" customHeight="1" thickBot="1" x14ac:dyDescent="0.3">
      <c r="B165" s="478" t="s">
        <v>26</v>
      </c>
      <c r="C165" s="479"/>
      <c r="D165" s="479"/>
      <c r="E165" s="479"/>
      <c r="F165" s="479"/>
      <c r="G165" s="479"/>
      <c r="H165" s="479"/>
      <c r="I165" s="479"/>
      <c r="J165" s="479"/>
      <c r="K165" s="480">
        <f>SUM(K159:K164)</f>
        <v>0</v>
      </c>
      <c r="L165" s="472" t="s">
        <v>147</v>
      </c>
      <c r="M165" s="472"/>
      <c r="N165" s="472">
        <f>6-SUM(J159:J164)</f>
        <v>6</v>
      </c>
      <c r="O165" s="473"/>
    </row>
    <row r="166" spans="2:15" ht="9.75" customHeight="1" thickBot="1" x14ac:dyDescent="0.3">
      <c r="B166" s="354"/>
      <c r="C166" s="354"/>
      <c r="D166" s="354"/>
      <c r="E166" s="354"/>
      <c r="F166" s="354"/>
      <c r="G166" s="354"/>
      <c r="H166" s="354"/>
      <c r="I166" s="354"/>
      <c r="J166" s="354"/>
      <c r="K166" s="354"/>
      <c r="L166" s="354"/>
      <c r="M166" s="354"/>
      <c r="N166" s="354"/>
      <c r="O166" s="354"/>
    </row>
    <row r="167" spans="2:15" ht="42" customHeight="1" thickBot="1" x14ac:dyDescent="0.3">
      <c r="B167" s="355" t="s">
        <v>41</v>
      </c>
      <c r="C167" s="355"/>
      <c r="D167" s="355" t="s">
        <v>84</v>
      </c>
      <c r="E167" s="355"/>
      <c r="F167" s="355"/>
      <c r="G167" s="355"/>
      <c r="H167" s="355"/>
      <c r="I167" s="355"/>
      <c r="J167" s="355"/>
      <c r="K167" s="355"/>
      <c r="L167" s="355"/>
      <c r="M167" s="355"/>
      <c r="N167" s="355"/>
      <c r="O167" s="355"/>
    </row>
    <row r="168" spans="2:15" ht="35.1" customHeight="1" x14ac:dyDescent="0.25">
      <c r="B168" s="324" t="s">
        <v>287</v>
      </c>
      <c r="C168" s="356" t="s">
        <v>609</v>
      </c>
      <c r="D168" s="325"/>
      <c r="E168" s="325"/>
      <c r="F168" s="325"/>
      <c r="G168" s="325"/>
      <c r="H168" s="36" t="s">
        <v>23</v>
      </c>
      <c r="I168" s="36" t="s">
        <v>24</v>
      </c>
      <c r="J168" s="36" t="s">
        <v>25</v>
      </c>
      <c r="K168" s="357" t="s">
        <v>26</v>
      </c>
      <c r="L168" s="42" t="s">
        <v>27</v>
      </c>
      <c r="M168" s="42"/>
      <c r="N168" s="42"/>
      <c r="O168" s="326"/>
    </row>
    <row r="169" spans="2:15" ht="35.1" customHeight="1" x14ac:dyDescent="0.25">
      <c r="B169" s="358" t="s">
        <v>288</v>
      </c>
      <c r="C169" s="359" t="s">
        <v>440</v>
      </c>
      <c r="D169" s="360"/>
      <c r="E169" s="360"/>
      <c r="F169" s="360"/>
      <c r="G169" s="360"/>
      <c r="H169" s="360"/>
      <c r="I169" s="360"/>
      <c r="J169" s="360"/>
      <c r="K169" s="360"/>
      <c r="L169" s="347"/>
      <c r="M169" s="347"/>
      <c r="N169" s="347"/>
      <c r="O169" s="347"/>
    </row>
    <row r="170" spans="2:15" ht="35.1" customHeight="1" x14ac:dyDescent="0.25">
      <c r="B170" s="361" t="s">
        <v>289</v>
      </c>
      <c r="C170" s="176" t="s">
        <v>610</v>
      </c>
      <c r="D170" s="176"/>
      <c r="E170" s="176"/>
      <c r="F170" s="176"/>
      <c r="G170" s="176"/>
      <c r="H170" s="307"/>
      <c r="I170" s="308"/>
      <c r="J170" s="307"/>
      <c r="K170" s="307">
        <f t="shared" ref="K170:K181" si="8">IF(H170,1,0)</f>
        <v>0</v>
      </c>
      <c r="L170" s="310"/>
      <c r="M170" s="310"/>
      <c r="N170" s="310"/>
      <c r="O170" s="311"/>
    </row>
    <row r="171" spans="2:15" ht="35.1" customHeight="1" x14ac:dyDescent="0.25">
      <c r="B171" s="361" t="s">
        <v>290</v>
      </c>
      <c r="C171" s="257" t="s">
        <v>299</v>
      </c>
      <c r="D171" s="257"/>
      <c r="E171" s="257"/>
      <c r="F171" s="257"/>
      <c r="G171" s="257"/>
      <c r="H171" s="362"/>
      <c r="I171" s="308"/>
      <c r="J171" s="307"/>
      <c r="K171" s="307">
        <f t="shared" si="8"/>
        <v>0</v>
      </c>
      <c r="L171" s="310"/>
      <c r="M171" s="310"/>
      <c r="N171" s="310"/>
      <c r="O171" s="311"/>
    </row>
    <row r="172" spans="2:15" ht="35.1" customHeight="1" x14ac:dyDescent="0.25">
      <c r="B172" s="361" t="s">
        <v>291</v>
      </c>
      <c r="C172" s="257" t="s">
        <v>300</v>
      </c>
      <c r="D172" s="257"/>
      <c r="E172" s="257"/>
      <c r="F172" s="257"/>
      <c r="G172" s="257"/>
      <c r="H172" s="363"/>
      <c r="I172" s="308"/>
      <c r="J172" s="307"/>
      <c r="K172" s="307">
        <f t="shared" si="8"/>
        <v>0</v>
      </c>
      <c r="L172" s="310"/>
      <c r="M172" s="310"/>
      <c r="N172" s="310"/>
      <c r="O172" s="311"/>
    </row>
    <row r="173" spans="2:15" ht="35.1" customHeight="1" x14ac:dyDescent="0.25">
      <c r="B173" s="361" t="s">
        <v>292</v>
      </c>
      <c r="C173" s="257" t="s">
        <v>301</v>
      </c>
      <c r="D173" s="257"/>
      <c r="E173" s="257"/>
      <c r="F173" s="257"/>
      <c r="G173" s="257"/>
      <c r="H173" s="363"/>
      <c r="I173" s="308"/>
      <c r="J173" s="349"/>
      <c r="K173" s="307">
        <f t="shared" si="8"/>
        <v>0</v>
      </c>
      <c r="L173" s="310"/>
      <c r="M173" s="310"/>
      <c r="N173" s="310"/>
      <c r="O173" s="311"/>
    </row>
    <row r="174" spans="2:15" ht="35.1" customHeight="1" x14ac:dyDescent="0.25">
      <c r="B174" s="361" t="s">
        <v>293</v>
      </c>
      <c r="C174" s="312" t="s">
        <v>579</v>
      </c>
      <c r="D174" s="257"/>
      <c r="E174" s="257"/>
      <c r="F174" s="257"/>
      <c r="G174" s="257"/>
      <c r="H174" s="307"/>
      <c r="I174" s="308"/>
      <c r="J174" s="307"/>
      <c r="K174" s="307">
        <f t="shared" si="8"/>
        <v>0</v>
      </c>
      <c r="L174" s="310" t="s">
        <v>151</v>
      </c>
      <c r="M174" s="310"/>
      <c r="N174" s="310"/>
      <c r="O174" s="311"/>
    </row>
    <row r="175" spans="2:15" ht="35.1" customHeight="1" x14ac:dyDescent="0.25">
      <c r="B175" s="361" t="s">
        <v>294</v>
      </c>
      <c r="C175" s="346" t="s">
        <v>580</v>
      </c>
      <c r="D175" s="347"/>
      <c r="E175" s="347"/>
      <c r="F175" s="347"/>
      <c r="G175" s="348"/>
      <c r="H175" s="307"/>
      <c r="I175" s="308"/>
      <c r="J175" s="307"/>
      <c r="K175" s="307">
        <f t="shared" si="8"/>
        <v>0</v>
      </c>
      <c r="L175" s="311"/>
      <c r="M175" s="337"/>
      <c r="N175" s="337"/>
      <c r="O175" s="337"/>
    </row>
    <row r="176" spans="2:15" ht="35.1" customHeight="1" x14ac:dyDescent="0.25">
      <c r="B176" s="361" t="s">
        <v>295</v>
      </c>
      <c r="C176" s="257" t="s">
        <v>302</v>
      </c>
      <c r="D176" s="257"/>
      <c r="E176" s="257"/>
      <c r="F176" s="257"/>
      <c r="G176" s="257"/>
      <c r="H176" s="307"/>
      <c r="I176" s="308"/>
      <c r="J176" s="307"/>
      <c r="K176" s="307">
        <f t="shared" si="8"/>
        <v>0</v>
      </c>
      <c r="L176" s="310"/>
      <c r="M176" s="310"/>
      <c r="N176" s="310"/>
      <c r="O176" s="311"/>
    </row>
    <row r="177" spans="2:19" ht="35.1" customHeight="1" x14ac:dyDescent="0.25">
      <c r="B177" s="361" t="s">
        <v>296</v>
      </c>
      <c r="C177" s="257" t="s">
        <v>303</v>
      </c>
      <c r="D177" s="257"/>
      <c r="E177" s="257"/>
      <c r="F177" s="257"/>
      <c r="G177" s="257"/>
      <c r="H177" s="307"/>
      <c r="I177" s="308"/>
      <c r="J177" s="307"/>
      <c r="K177" s="307">
        <f t="shared" si="8"/>
        <v>0</v>
      </c>
      <c r="L177" s="310"/>
      <c r="M177" s="310"/>
      <c r="N177" s="310"/>
      <c r="O177" s="311"/>
    </row>
    <row r="178" spans="2:19" ht="35.1" customHeight="1" x14ac:dyDescent="0.25">
      <c r="B178" s="361" t="s">
        <v>297</v>
      </c>
      <c r="C178" s="257" t="s">
        <v>304</v>
      </c>
      <c r="D178" s="257"/>
      <c r="E178" s="257"/>
      <c r="F178" s="257"/>
      <c r="G178" s="257"/>
      <c r="H178" s="307"/>
      <c r="I178" s="308"/>
      <c r="J178" s="307"/>
      <c r="K178" s="307">
        <f t="shared" si="8"/>
        <v>0</v>
      </c>
      <c r="L178" s="310"/>
      <c r="M178" s="310"/>
      <c r="N178" s="310"/>
      <c r="O178" s="311"/>
    </row>
    <row r="179" spans="2:19" ht="35.1" customHeight="1" x14ac:dyDescent="0.25">
      <c r="B179" s="361" t="s">
        <v>493</v>
      </c>
      <c r="C179" s="257" t="s">
        <v>305</v>
      </c>
      <c r="D179" s="257"/>
      <c r="E179" s="257"/>
      <c r="F179" s="257"/>
      <c r="G179" s="257"/>
      <c r="H179" s="307"/>
      <c r="I179" s="308"/>
      <c r="J179" s="307"/>
      <c r="K179" s="307">
        <f t="shared" si="8"/>
        <v>0</v>
      </c>
      <c r="L179" s="310"/>
      <c r="M179" s="310"/>
      <c r="N179" s="310"/>
      <c r="O179" s="311"/>
    </row>
    <row r="180" spans="2:19" s="12" customFormat="1" ht="35.1" customHeight="1" x14ac:dyDescent="0.25">
      <c r="B180" s="361" t="s">
        <v>565</v>
      </c>
      <c r="C180" s="330" t="s">
        <v>581</v>
      </c>
      <c r="D180" s="331"/>
      <c r="E180" s="331"/>
      <c r="F180" s="331"/>
      <c r="G180" s="332"/>
      <c r="H180" s="364"/>
      <c r="I180" s="365"/>
      <c r="J180" s="366"/>
      <c r="K180" s="307">
        <f t="shared" si="8"/>
        <v>0</v>
      </c>
      <c r="L180" s="310"/>
      <c r="M180" s="310"/>
      <c r="N180" s="310"/>
      <c r="O180" s="311"/>
    </row>
    <row r="181" spans="2:19" ht="35.1" customHeight="1" thickBot="1" x14ac:dyDescent="0.3">
      <c r="B181" s="367" t="s">
        <v>298</v>
      </c>
      <c r="C181" s="344" t="s">
        <v>42</v>
      </c>
      <c r="D181" s="344"/>
      <c r="E181" s="344"/>
      <c r="F181" s="344"/>
      <c r="G181" s="344"/>
      <c r="H181" s="307"/>
      <c r="I181" s="308"/>
      <c r="J181" s="307"/>
      <c r="K181" s="307">
        <f t="shared" si="8"/>
        <v>0</v>
      </c>
      <c r="L181" s="310"/>
      <c r="M181" s="310"/>
      <c r="N181" s="310"/>
      <c r="O181" s="311"/>
    </row>
    <row r="182" spans="2:19" ht="35.1" customHeight="1" thickBot="1" x14ac:dyDescent="0.3">
      <c r="B182" s="478" t="s">
        <v>26</v>
      </c>
      <c r="C182" s="479"/>
      <c r="D182" s="479"/>
      <c r="E182" s="479"/>
      <c r="F182" s="479"/>
      <c r="G182" s="479"/>
      <c r="H182" s="479"/>
      <c r="I182" s="479"/>
      <c r="J182" s="479"/>
      <c r="K182" s="480">
        <f>SUM(K170:K181)</f>
        <v>0</v>
      </c>
      <c r="L182" s="472" t="s">
        <v>147</v>
      </c>
      <c r="M182" s="472"/>
      <c r="N182" s="472">
        <f>12-SUM(J170:J181)</f>
        <v>12</v>
      </c>
      <c r="O182" s="473"/>
    </row>
    <row r="183" spans="2:19" ht="9.75" customHeight="1" x14ac:dyDescent="0.25">
      <c r="B183" s="368"/>
      <c r="C183" s="292"/>
      <c r="D183" s="292"/>
      <c r="E183" s="292"/>
      <c r="F183" s="292"/>
      <c r="G183" s="292"/>
      <c r="H183" s="292"/>
      <c r="I183" s="292"/>
      <c r="J183" s="292"/>
      <c r="K183" s="292"/>
      <c r="L183" s="292"/>
      <c r="M183" s="292"/>
      <c r="N183" s="292"/>
      <c r="O183" s="369"/>
    </row>
    <row r="184" spans="2:19" ht="35.1" customHeight="1" thickBot="1" x14ac:dyDescent="0.3">
      <c r="B184" s="370" t="s">
        <v>306</v>
      </c>
      <c r="C184" s="371" t="s">
        <v>43</v>
      </c>
      <c r="D184" s="371"/>
      <c r="E184" s="371"/>
      <c r="F184" s="371"/>
      <c r="G184" s="371"/>
      <c r="H184" s="372" t="s">
        <v>23</v>
      </c>
      <c r="I184" s="372" t="s">
        <v>24</v>
      </c>
      <c r="J184" s="372" t="s">
        <v>25</v>
      </c>
      <c r="K184" s="372" t="s">
        <v>26</v>
      </c>
      <c r="L184" s="373" t="s">
        <v>27</v>
      </c>
      <c r="M184" s="373"/>
      <c r="N184" s="373"/>
      <c r="O184" s="374"/>
    </row>
    <row r="185" spans="2:19" ht="35.1" customHeight="1" x14ac:dyDescent="0.25">
      <c r="B185" s="412" t="s">
        <v>307</v>
      </c>
      <c r="C185" s="375" t="s">
        <v>468</v>
      </c>
      <c r="D185" s="375"/>
      <c r="E185" s="375"/>
      <c r="F185" s="375"/>
      <c r="G185" s="375"/>
      <c r="H185" s="376"/>
      <c r="I185" s="377"/>
      <c r="J185" s="378"/>
      <c r="K185" s="379">
        <f t="shared" ref="K185:K191" si="9">IF(H185,1,0)</f>
        <v>0</v>
      </c>
      <c r="L185" s="380"/>
      <c r="M185" s="380"/>
      <c r="N185" s="380"/>
      <c r="O185" s="381"/>
    </row>
    <row r="186" spans="2:19" ht="35.1" customHeight="1" x14ac:dyDescent="0.25">
      <c r="B186" s="361" t="s">
        <v>227</v>
      </c>
      <c r="C186" s="344" t="s">
        <v>316</v>
      </c>
      <c r="D186" s="344"/>
      <c r="E186" s="344"/>
      <c r="F186" s="344"/>
      <c r="G186" s="344"/>
      <c r="H186" s="307"/>
      <c r="I186" s="308"/>
      <c r="J186" s="382"/>
      <c r="K186" s="307">
        <f t="shared" si="9"/>
        <v>0</v>
      </c>
      <c r="L186" s="383"/>
      <c r="M186" s="383"/>
      <c r="N186" s="383"/>
      <c r="O186" s="384"/>
    </row>
    <row r="187" spans="2:19" ht="35.1" customHeight="1" x14ac:dyDescent="0.25">
      <c r="B187" s="361" t="s">
        <v>308</v>
      </c>
      <c r="C187" s="344" t="s">
        <v>44</v>
      </c>
      <c r="D187" s="344"/>
      <c r="E187" s="344"/>
      <c r="F187" s="344"/>
      <c r="G187" s="344"/>
      <c r="H187" s="307"/>
      <c r="I187" s="308"/>
      <c r="J187" s="382"/>
      <c r="K187" s="385">
        <f t="shared" si="9"/>
        <v>0</v>
      </c>
      <c r="L187" s="310"/>
      <c r="M187" s="310"/>
      <c r="N187" s="310"/>
      <c r="O187" s="311"/>
    </row>
    <row r="188" spans="2:19" ht="35.1" customHeight="1" x14ac:dyDescent="0.25">
      <c r="B188" s="361" t="s">
        <v>309</v>
      </c>
      <c r="C188" s="386" t="s">
        <v>469</v>
      </c>
      <c r="D188" s="347"/>
      <c r="E188" s="347"/>
      <c r="F188" s="347"/>
      <c r="G188" s="348"/>
      <c r="H188" s="307"/>
      <c r="I188" s="308"/>
      <c r="J188" s="382"/>
      <c r="K188" s="307">
        <f t="shared" si="9"/>
        <v>0</v>
      </c>
      <c r="L188" s="311"/>
      <c r="M188" s="337"/>
      <c r="N188" s="337"/>
      <c r="O188" s="337"/>
    </row>
    <row r="189" spans="2:19" ht="35.1" customHeight="1" x14ac:dyDescent="0.25">
      <c r="B189" s="361" t="s">
        <v>310</v>
      </c>
      <c r="C189" s="344" t="s">
        <v>315</v>
      </c>
      <c r="D189" s="344"/>
      <c r="E189" s="344"/>
      <c r="F189" s="344"/>
      <c r="G189" s="344"/>
      <c r="H189" s="307"/>
      <c r="I189" s="308"/>
      <c r="J189" s="382"/>
      <c r="K189" s="307">
        <f t="shared" si="9"/>
        <v>0</v>
      </c>
      <c r="L189" s="310"/>
      <c r="M189" s="310"/>
      <c r="N189" s="310"/>
      <c r="O189" s="311"/>
    </row>
    <row r="190" spans="2:19" ht="53.25" customHeight="1" x14ac:dyDescent="0.25">
      <c r="B190" s="361" t="s">
        <v>311</v>
      </c>
      <c r="C190" s="387" t="s">
        <v>314</v>
      </c>
      <c r="D190" s="387"/>
      <c r="E190" s="387"/>
      <c r="F190" s="387"/>
      <c r="G190" s="387"/>
      <c r="H190" s="307"/>
      <c r="I190" s="308"/>
      <c r="J190" s="382"/>
      <c r="K190" s="388">
        <f t="shared" si="9"/>
        <v>0</v>
      </c>
      <c r="L190" s="310"/>
      <c r="M190" s="310"/>
      <c r="N190" s="310"/>
      <c r="O190" s="311"/>
    </row>
    <row r="191" spans="2:19" ht="35.1" customHeight="1" x14ac:dyDescent="0.25">
      <c r="B191" s="361" t="s">
        <v>566</v>
      </c>
      <c r="C191" s="389" t="s">
        <v>476</v>
      </c>
      <c r="D191" s="390"/>
      <c r="E191" s="390"/>
      <c r="F191" s="390"/>
      <c r="G191" s="391"/>
      <c r="H191" s="307"/>
      <c r="I191" s="308"/>
      <c r="J191" s="382"/>
      <c r="K191" s="388">
        <f t="shared" si="9"/>
        <v>0</v>
      </c>
      <c r="L191" s="311"/>
      <c r="M191" s="337"/>
      <c r="N191" s="337"/>
      <c r="O191" s="337"/>
    </row>
    <row r="192" spans="2:19" ht="35.1" customHeight="1" x14ac:dyDescent="0.25">
      <c r="B192" s="467" t="s">
        <v>625</v>
      </c>
      <c r="C192" s="359" t="s">
        <v>196</v>
      </c>
      <c r="D192" s="360"/>
      <c r="E192" s="360"/>
      <c r="F192" s="360"/>
      <c r="G192" s="360"/>
      <c r="H192" s="360"/>
      <c r="I192" s="360"/>
      <c r="J192" s="360"/>
      <c r="K192" s="393"/>
      <c r="L192" s="320"/>
      <c r="M192" s="453"/>
      <c r="N192" s="453"/>
      <c r="O192" s="453"/>
      <c r="P192" s="22"/>
      <c r="Q192" s="22"/>
      <c r="R192" s="22"/>
      <c r="S192" s="22"/>
    </row>
    <row r="193" spans="2:19" ht="35.1" customHeight="1" x14ac:dyDescent="0.25">
      <c r="B193" s="468"/>
      <c r="C193" s="359" t="s">
        <v>197</v>
      </c>
      <c r="D193" s="360"/>
      <c r="E193" s="360"/>
      <c r="F193" s="360"/>
      <c r="G193" s="360"/>
      <c r="H193" s="360"/>
      <c r="I193" s="360"/>
      <c r="J193" s="360"/>
      <c r="K193" s="393"/>
      <c r="L193" s="454"/>
      <c r="M193" s="455"/>
      <c r="N193" s="455"/>
      <c r="O193" s="455"/>
      <c r="P193" s="22"/>
      <c r="Q193" s="22"/>
      <c r="R193" s="22"/>
      <c r="S193" s="22"/>
    </row>
    <row r="194" spans="2:19" ht="35.1" customHeight="1" x14ac:dyDescent="0.25">
      <c r="B194" s="462" t="s">
        <v>626</v>
      </c>
      <c r="C194" s="450" t="s">
        <v>567</v>
      </c>
      <c r="D194" s="451"/>
      <c r="E194" s="451"/>
      <c r="F194" s="451"/>
      <c r="G194" s="452"/>
      <c r="H194" s="448"/>
      <c r="I194" s="456"/>
      <c r="J194" s="458"/>
      <c r="K194" s="448">
        <f t="shared" ref="K194:K198" si="10">IF(H194,1,0)</f>
        <v>0</v>
      </c>
      <c r="L194" s="320"/>
      <c r="M194" s="453"/>
      <c r="N194" s="453"/>
      <c r="O194" s="453"/>
    </row>
    <row r="195" spans="2:19" ht="35.1" customHeight="1" x14ac:dyDescent="0.25">
      <c r="B195" s="463"/>
      <c r="C195" s="464" t="s">
        <v>198</v>
      </c>
      <c r="D195" s="465"/>
      <c r="E195" s="465"/>
      <c r="F195" s="465"/>
      <c r="G195" s="466"/>
      <c r="H195" s="449"/>
      <c r="I195" s="457"/>
      <c r="J195" s="459"/>
      <c r="K195" s="449"/>
      <c r="L195" s="454"/>
      <c r="M195" s="455"/>
      <c r="N195" s="455"/>
      <c r="O195" s="455"/>
    </row>
    <row r="196" spans="2:19" ht="35.1" customHeight="1" x14ac:dyDescent="0.25">
      <c r="B196" s="462" t="s">
        <v>627</v>
      </c>
      <c r="C196" s="445" t="s">
        <v>312</v>
      </c>
      <c r="D196" s="446"/>
      <c r="E196" s="446"/>
      <c r="F196" s="446"/>
      <c r="G196" s="447"/>
      <c r="H196" s="448"/>
      <c r="I196" s="456"/>
      <c r="J196" s="458"/>
      <c r="K196" s="448">
        <f t="shared" si="10"/>
        <v>0</v>
      </c>
      <c r="L196" s="320"/>
      <c r="M196" s="453"/>
      <c r="N196" s="453"/>
      <c r="O196" s="453"/>
    </row>
    <row r="197" spans="2:19" ht="35.1" customHeight="1" x14ac:dyDescent="0.25">
      <c r="B197" s="463"/>
      <c r="C197" s="445" t="s">
        <v>198</v>
      </c>
      <c r="D197" s="446"/>
      <c r="E197" s="446"/>
      <c r="F197" s="446"/>
      <c r="G197" s="447"/>
      <c r="H197" s="449"/>
      <c r="I197" s="457"/>
      <c r="J197" s="459"/>
      <c r="K197" s="449"/>
      <c r="L197" s="454"/>
      <c r="M197" s="455"/>
      <c r="N197" s="455"/>
      <c r="O197" s="455"/>
      <c r="P197" s="13"/>
    </row>
    <row r="198" spans="2:19" ht="35.1" customHeight="1" x14ac:dyDescent="0.25">
      <c r="B198" s="462" t="s">
        <v>628</v>
      </c>
      <c r="C198" s="445" t="s">
        <v>313</v>
      </c>
      <c r="D198" s="446"/>
      <c r="E198" s="446"/>
      <c r="F198" s="446"/>
      <c r="G198" s="447"/>
      <c r="H198" s="448"/>
      <c r="I198" s="456"/>
      <c r="J198" s="448"/>
      <c r="K198" s="448">
        <f t="shared" si="10"/>
        <v>0</v>
      </c>
      <c r="L198" s="320"/>
      <c r="M198" s="453"/>
      <c r="N198" s="453"/>
      <c r="O198" s="453"/>
    </row>
    <row r="199" spans="2:19" ht="35.1" customHeight="1" thickBot="1" x14ac:dyDescent="0.3">
      <c r="B199" s="463"/>
      <c r="C199" s="445" t="s">
        <v>198</v>
      </c>
      <c r="D199" s="446"/>
      <c r="E199" s="446"/>
      <c r="F199" s="446"/>
      <c r="G199" s="447"/>
      <c r="H199" s="449"/>
      <c r="I199" s="457"/>
      <c r="J199" s="449"/>
      <c r="K199" s="449"/>
      <c r="L199" s="460"/>
      <c r="M199" s="461"/>
      <c r="N199" s="461"/>
      <c r="O199" s="461"/>
    </row>
    <row r="200" spans="2:19" ht="35.1" customHeight="1" thickBot="1" x14ac:dyDescent="0.3">
      <c r="B200" s="478" t="s">
        <v>26</v>
      </c>
      <c r="C200" s="479"/>
      <c r="D200" s="479"/>
      <c r="E200" s="479"/>
      <c r="F200" s="479"/>
      <c r="G200" s="479"/>
      <c r="H200" s="479"/>
      <c r="I200" s="479"/>
      <c r="J200" s="479"/>
      <c r="K200" s="480">
        <f>SUM(K185:K199)</f>
        <v>0</v>
      </c>
      <c r="L200" s="472" t="s">
        <v>147</v>
      </c>
      <c r="M200" s="472"/>
      <c r="N200" s="472">
        <f>10-SUM(J185:J199)</f>
        <v>10</v>
      </c>
      <c r="O200" s="473"/>
    </row>
    <row r="201" spans="2:19" ht="9.75" customHeight="1" thickBot="1" x14ac:dyDescent="0.3">
      <c r="B201" s="354"/>
      <c r="C201" s="354"/>
      <c r="D201" s="354"/>
      <c r="E201" s="354"/>
      <c r="F201" s="354"/>
      <c r="G201" s="354"/>
      <c r="H201" s="354"/>
      <c r="I201" s="354"/>
      <c r="J201" s="354"/>
      <c r="K201" s="354"/>
      <c r="L201" s="354"/>
      <c r="M201" s="354"/>
      <c r="N201" s="354"/>
      <c r="O201" s="354"/>
    </row>
    <row r="202" spans="2:19" ht="42" customHeight="1" thickBot="1" x14ac:dyDescent="0.3">
      <c r="B202" s="355" t="s">
        <v>45</v>
      </c>
      <c r="C202" s="355"/>
      <c r="D202" s="355" t="s">
        <v>582</v>
      </c>
      <c r="E202" s="355"/>
      <c r="F202" s="355"/>
      <c r="G202" s="355"/>
      <c r="H202" s="355"/>
      <c r="I202" s="355"/>
      <c r="J202" s="355"/>
      <c r="K202" s="355"/>
      <c r="L202" s="355"/>
      <c r="M202" s="355"/>
      <c r="N202" s="355"/>
      <c r="O202" s="355"/>
    </row>
    <row r="203" spans="2:19" ht="9.75" customHeight="1" thickBot="1" x14ac:dyDescent="0.3">
      <c r="B203" s="354"/>
      <c r="C203" s="354"/>
      <c r="D203" s="354"/>
      <c r="E203" s="354"/>
      <c r="F203" s="354"/>
      <c r="G203" s="354"/>
      <c r="H203" s="354"/>
      <c r="I203" s="354"/>
      <c r="J203" s="354"/>
      <c r="K203" s="354"/>
      <c r="L203" s="354"/>
      <c r="M203" s="354"/>
      <c r="N203" s="354"/>
      <c r="O203" s="354"/>
    </row>
    <row r="204" spans="2:19" ht="35.1" customHeight="1" x14ac:dyDescent="0.25">
      <c r="B204" s="324" t="s">
        <v>317</v>
      </c>
      <c r="C204" s="325" t="s">
        <v>441</v>
      </c>
      <c r="D204" s="325"/>
      <c r="E204" s="325"/>
      <c r="F204" s="325"/>
      <c r="G204" s="325"/>
      <c r="H204" s="36" t="s">
        <v>23</v>
      </c>
      <c r="I204" s="36" t="s">
        <v>24</v>
      </c>
      <c r="J204" s="36" t="s">
        <v>25</v>
      </c>
      <c r="K204" s="36" t="s">
        <v>26</v>
      </c>
      <c r="L204" s="42" t="s">
        <v>27</v>
      </c>
      <c r="M204" s="42"/>
      <c r="N204" s="42"/>
      <c r="O204" s="326"/>
    </row>
    <row r="205" spans="2:19" ht="35.1" customHeight="1" x14ac:dyDescent="0.25">
      <c r="B205" s="361" t="s">
        <v>318</v>
      </c>
      <c r="C205" s="312" t="s">
        <v>583</v>
      </c>
      <c r="D205" s="257"/>
      <c r="E205" s="257"/>
      <c r="F205" s="257"/>
      <c r="G205" s="257"/>
      <c r="H205" s="307"/>
      <c r="I205" s="308"/>
      <c r="J205" s="309"/>
      <c r="K205" s="307">
        <f t="shared" ref="K205:K209" si="11">IF(H205,1,0)</f>
        <v>0</v>
      </c>
      <c r="L205" s="394"/>
      <c r="M205" s="394"/>
      <c r="N205" s="394"/>
      <c r="O205" s="395"/>
    </row>
    <row r="206" spans="2:19" ht="35.1" customHeight="1" x14ac:dyDescent="0.25">
      <c r="B206" s="361" t="s">
        <v>319</v>
      </c>
      <c r="C206" s="312" t="s">
        <v>584</v>
      </c>
      <c r="D206" s="257"/>
      <c r="E206" s="257"/>
      <c r="F206" s="257"/>
      <c r="G206" s="257"/>
      <c r="H206" s="307"/>
      <c r="I206" s="308"/>
      <c r="J206" s="309"/>
      <c r="K206" s="307">
        <f t="shared" si="11"/>
        <v>0</v>
      </c>
      <c r="L206" s="310"/>
      <c r="M206" s="310"/>
      <c r="N206" s="310"/>
      <c r="O206" s="311"/>
    </row>
    <row r="207" spans="2:19" ht="46.5" customHeight="1" x14ac:dyDescent="0.25">
      <c r="B207" s="396" t="s">
        <v>320</v>
      </c>
      <c r="C207" s="312" t="s">
        <v>586</v>
      </c>
      <c r="D207" s="257"/>
      <c r="E207" s="257"/>
      <c r="F207" s="257"/>
      <c r="G207" s="257"/>
      <c r="H207" s="307"/>
      <c r="I207" s="308"/>
      <c r="J207" s="309"/>
      <c r="K207" s="307">
        <f t="shared" si="11"/>
        <v>0</v>
      </c>
      <c r="L207" s="310"/>
      <c r="M207" s="310"/>
      <c r="N207" s="310"/>
      <c r="O207" s="311"/>
    </row>
    <row r="208" spans="2:19" ht="35.1" customHeight="1" x14ac:dyDescent="0.25">
      <c r="B208" s="396" t="s">
        <v>321</v>
      </c>
      <c r="C208" s="353" t="s">
        <v>585</v>
      </c>
      <c r="D208" s="344"/>
      <c r="E208" s="344"/>
      <c r="F208" s="344"/>
      <c r="G208" s="344"/>
      <c r="H208" s="307"/>
      <c r="I208" s="308"/>
      <c r="J208" s="309"/>
      <c r="K208" s="307">
        <f t="shared" si="11"/>
        <v>0</v>
      </c>
      <c r="L208" s="310"/>
      <c r="M208" s="310"/>
      <c r="N208" s="310"/>
      <c r="O208" s="311"/>
    </row>
    <row r="209" spans="2:15" ht="35.1" customHeight="1" thickBot="1" x14ac:dyDescent="0.3">
      <c r="B209" s="396" t="s">
        <v>568</v>
      </c>
      <c r="C209" s="344" t="s">
        <v>516</v>
      </c>
      <c r="D209" s="344"/>
      <c r="E209" s="344"/>
      <c r="F209" s="344"/>
      <c r="G209" s="344"/>
      <c r="H209" s="316"/>
      <c r="I209" s="317"/>
      <c r="J209" s="318"/>
      <c r="K209" s="307">
        <f t="shared" si="11"/>
        <v>0</v>
      </c>
      <c r="L209" s="397"/>
      <c r="M209" s="398"/>
      <c r="N209" s="398"/>
      <c r="O209" s="398"/>
    </row>
    <row r="210" spans="2:15" ht="35.1" customHeight="1" thickBot="1" x14ac:dyDescent="0.3">
      <c r="B210" s="478" t="s">
        <v>26</v>
      </c>
      <c r="C210" s="479"/>
      <c r="D210" s="479"/>
      <c r="E210" s="479"/>
      <c r="F210" s="479"/>
      <c r="G210" s="479"/>
      <c r="H210" s="479"/>
      <c r="I210" s="479"/>
      <c r="J210" s="479"/>
      <c r="K210" s="480">
        <f>SUM(K205:K209)</f>
        <v>0</v>
      </c>
      <c r="L210" s="472" t="s">
        <v>147</v>
      </c>
      <c r="M210" s="472"/>
      <c r="N210" s="472">
        <f>5-SUM(J205:J209)</f>
        <v>5</v>
      </c>
      <c r="O210" s="473"/>
    </row>
    <row r="211" spans="2:15" ht="9.75" customHeight="1" thickBot="1" x14ac:dyDescent="0.3">
      <c r="B211" s="354"/>
      <c r="C211" s="354"/>
      <c r="D211" s="354"/>
      <c r="E211" s="354"/>
      <c r="F211" s="354"/>
      <c r="G211" s="354"/>
      <c r="H211" s="354"/>
      <c r="I211" s="354"/>
      <c r="J211" s="354"/>
      <c r="K211" s="354"/>
      <c r="L211" s="354"/>
      <c r="M211" s="354"/>
      <c r="N211" s="354"/>
      <c r="O211" s="354"/>
    </row>
    <row r="212" spans="2:15" ht="35.1" customHeight="1" x14ac:dyDescent="0.25">
      <c r="B212" s="324" t="s">
        <v>322</v>
      </c>
      <c r="C212" s="325" t="s">
        <v>587</v>
      </c>
      <c r="D212" s="325"/>
      <c r="E212" s="325"/>
      <c r="F212" s="325"/>
      <c r="G212" s="325"/>
      <c r="H212" s="36" t="s">
        <v>23</v>
      </c>
      <c r="I212" s="36" t="s">
        <v>24</v>
      </c>
      <c r="J212" s="36" t="s">
        <v>25</v>
      </c>
      <c r="K212" s="36" t="s">
        <v>26</v>
      </c>
      <c r="L212" s="42" t="s">
        <v>27</v>
      </c>
      <c r="M212" s="42"/>
      <c r="N212" s="42"/>
      <c r="O212" s="326"/>
    </row>
    <row r="213" spans="2:15" ht="35.1" customHeight="1" x14ac:dyDescent="0.25">
      <c r="B213" s="361" t="s">
        <v>323</v>
      </c>
      <c r="C213" s="257" t="s">
        <v>326</v>
      </c>
      <c r="D213" s="257"/>
      <c r="E213" s="257"/>
      <c r="F213" s="257"/>
      <c r="G213" s="257"/>
      <c r="H213" s="307"/>
      <c r="I213" s="308"/>
      <c r="J213" s="399"/>
      <c r="K213" s="307">
        <f t="shared" ref="K213:K215" si="12">IF(H213,1,0)</f>
        <v>0</v>
      </c>
      <c r="L213" s="310"/>
      <c r="M213" s="310"/>
      <c r="N213" s="310"/>
      <c r="O213" s="311"/>
    </row>
    <row r="214" spans="2:15" ht="35.1" customHeight="1" x14ac:dyDescent="0.25">
      <c r="B214" s="361" t="s">
        <v>324</v>
      </c>
      <c r="C214" s="257" t="s">
        <v>327</v>
      </c>
      <c r="D214" s="257"/>
      <c r="E214" s="257"/>
      <c r="F214" s="257"/>
      <c r="G214" s="257"/>
      <c r="H214" s="307"/>
      <c r="I214" s="308"/>
      <c r="J214" s="352"/>
      <c r="K214" s="307">
        <f t="shared" si="12"/>
        <v>0</v>
      </c>
      <c r="L214" s="310"/>
      <c r="M214" s="310"/>
      <c r="N214" s="310"/>
      <c r="O214" s="311"/>
    </row>
    <row r="215" spans="2:15" ht="35.1" customHeight="1" thickBot="1" x14ac:dyDescent="0.3">
      <c r="B215" s="361" t="s">
        <v>325</v>
      </c>
      <c r="C215" s="312" t="s">
        <v>494</v>
      </c>
      <c r="D215" s="257"/>
      <c r="E215" s="257"/>
      <c r="F215" s="257"/>
      <c r="G215" s="257"/>
      <c r="H215" s="307"/>
      <c r="I215" s="308"/>
      <c r="J215" s="399"/>
      <c r="K215" s="307">
        <f t="shared" si="12"/>
        <v>0</v>
      </c>
      <c r="L215" s="394"/>
      <c r="M215" s="394"/>
      <c r="N215" s="394"/>
      <c r="O215" s="395"/>
    </row>
    <row r="216" spans="2:15" ht="35.1" customHeight="1" thickBot="1" x14ac:dyDescent="0.3">
      <c r="B216" s="478" t="s">
        <v>26</v>
      </c>
      <c r="C216" s="479"/>
      <c r="D216" s="479"/>
      <c r="E216" s="479"/>
      <c r="F216" s="479"/>
      <c r="G216" s="479"/>
      <c r="H216" s="479"/>
      <c r="I216" s="479"/>
      <c r="J216" s="479"/>
      <c r="K216" s="480">
        <f>SUM(K213:K215)</f>
        <v>0</v>
      </c>
      <c r="L216" s="472" t="s">
        <v>147</v>
      </c>
      <c r="M216" s="472"/>
      <c r="N216" s="472">
        <f>3-SUM(J213:J215)</f>
        <v>3</v>
      </c>
      <c r="O216" s="473"/>
    </row>
    <row r="217" spans="2:15" ht="9.75" customHeight="1" thickBot="1" x14ac:dyDescent="0.3">
      <c r="B217" s="354"/>
      <c r="C217" s="354"/>
      <c r="D217" s="354"/>
      <c r="E217" s="354"/>
      <c r="F217" s="354"/>
      <c r="G217" s="354"/>
      <c r="H217" s="354"/>
      <c r="I217" s="354"/>
      <c r="J217" s="354"/>
      <c r="K217" s="354"/>
      <c r="L217" s="354"/>
      <c r="M217" s="354"/>
      <c r="N217" s="354"/>
      <c r="O217" s="354"/>
    </row>
    <row r="218" spans="2:15" ht="35.1" customHeight="1" x14ac:dyDescent="0.25">
      <c r="B218" s="324" t="s">
        <v>328</v>
      </c>
      <c r="C218" s="325" t="s">
        <v>152</v>
      </c>
      <c r="D218" s="325"/>
      <c r="E218" s="325"/>
      <c r="F218" s="325"/>
      <c r="G218" s="325"/>
      <c r="H218" s="36" t="s">
        <v>23</v>
      </c>
      <c r="I218" s="36" t="s">
        <v>24</v>
      </c>
      <c r="J218" s="36" t="s">
        <v>25</v>
      </c>
      <c r="K218" s="36" t="s">
        <v>26</v>
      </c>
      <c r="L218" s="42" t="s">
        <v>27</v>
      </c>
      <c r="M218" s="42"/>
      <c r="N218" s="42"/>
      <c r="O218" s="326"/>
    </row>
    <row r="219" spans="2:15" ht="35.1" customHeight="1" x14ac:dyDescent="0.25">
      <c r="B219" s="400" t="s">
        <v>329</v>
      </c>
      <c r="C219" s="257" t="s">
        <v>46</v>
      </c>
      <c r="D219" s="257"/>
      <c r="E219" s="257"/>
      <c r="F219" s="257"/>
      <c r="G219" s="257"/>
      <c r="H219" s="307"/>
      <c r="I219" s="308"/>
      <c r="J219" s="309"/>
      <c r="K219" s="307">
        <f t="shared" ref="K219" si="13">IF(H219,1,0)</f>
        <v>0</v>
      </c>
      <c r="L219" s="394"/>
      <c r="M219" s="394"/>
      <c r="N219" s="394"/>
      <c r="O219" s="395"/>
    </row>
    <row r="220" spans="2:15" ht="35.1" customHeight="1" x14ac:dyDescent="0.25">
      <c r="B220" s="401" t="s">
        <v>330</v>
      </c>
      <c r="C220" s="359" t="s">
        <v>47</v>
      </c>
      <c r="D220" s="360"/>
      <c r="E220" s="360"/>
      <c r="F220" s="360"/>
      <c r="G220" s="360"/>
      <c r="H220" s="360"/>
      <c r="I220" s="360"/>
      <c r="J220" s="360"/>
      <c r="K220" s="393"/>
      <c r="L220" s="395"/>
      <c r="M220" s="440"/>
      <c r="N220" s="440"/>
      <c r="O220" s="440"/>
    </row>
    <row r="221" spans="2:15" ht="35.1" customHeight="1" x14ac:dyDescent="0.25">
      <c r="B221" s="402" t="s">
        <v>470</v>
      </c>
      <c r="C221" s="312" t="s">
        <v>588</v>
      </c>
      <c r="D221" s="257"/>
      <c r="E221" s="257"/>
      <c r="F221" s="257"/>
      <c r="G221" s="257"/>
      <c r="H221" s="307"/>
      <c r="I221" s="308"/>
      <c r="J221" s="309"/>
      <c r="K221" s="307">
        <f t="shared" ref="K221:K225" si="14">IF(H221,1,0)</f>
        <v>0</v>
      </c>
      <c r="L221" s="310"/>
      <c r="M221" s="310"/>
      <c r="N221" s="310"/>
      <c r="O221" s="311"/>
    </row>
    <row r="222" spans="2:15" ht="35.1" customHeight="1" x14ac:dyDescent="0.25">
      <c r="B222" s="402" t="s">
        <v>471</v>
      </c>
      <c r="C222" s="257" t="s">
        <v>450</v>
      </c>
      <c r="D222" s="257"/>
      <c r="E222" s="257"/>
      <c r="F222" s="257"/>
      <c r="G222" s="257"/>
      <c r="H222" s="307"/>
      <c r="I222" s="308"/>
      <c r="J222" s="309"/>
      <c r="K222" s="307">
        <f t="shared" si="14"/>
        <v>0</v>
      </c>
      <c r="L222" s="310"/>
      <c r="M222" s="310"/>
      <c r="N222" s="310"/>
      <c r="O222" s="311"/>
    </row>
    <row r="223" spans="2:15" ht="35.1" customHeight="1" x14ac:dyDescent="0.25">
      <c r="B223" s="402" t="s">
        <v>614</v>
      </c>
      <c r="C223" s="257" t="s">
        <v>331</v>
      </c>
      <c r="D223" s="257"/>
      <c r="E223" s="257"/>
      <c r="F223" s="257"/>
      <c r="G223" s="257"/>
      <c r="H223" s="307"/>
      <c r="I223" s="308"/>
      <c r="J223" s="309"/>
      <c r="K223" s="307">
        <f t="shared" si="14"/>
        <v>0</v>
      </c>
      <c r="L223" s="310"/>
      <c r="M223" s="310"/>
      <c r="N223" s="310"/>
      <c r="O223" s="311"/>
    </row>
    <row r="224" spans="2:15" ht="35.1" customHeight="1" x14ac:dyDescent="0.25">
      <c r="B224" s="402" t="s">
        <v>616</v>
      </c>
      <c r="C224" s="257" t="s">
        <v>332</v>
      </c>
      <c r="D224" s="257"/>
      <c r="E224" s="257"/>
      <c r="F224" s="257"/>
      <c r="G224" s="257"/>
      <c r="H224" s="307"/>
      <c r="I224" s="308"/>
      <c r="J224" s="309"/>
      <c r="K224" s="307">
        <f t="shared" si="14"/>
        <v>0</v>
      </c>
      <c r="L224" s="310"/>
      <c r="M224" s="310"/>
      <c r="N224" s="310"/>
      <c r="O224" s="311"/>
    </row>
    <row r="225" spans="2:15" ht="35.1" customHeight="1" x14ac:dyDescent="0.25">
      <c r="B225" s="402" t="s">
        <v>617</v>
      </c>
      <c r="C225" s="257" t="s">
        <v>517</v>
      </c>
      <c r="D225" s="257"/>
      <c r="E225" s="257"/>
      <c r="F225" s="257"/>
      <c r="G225" s="257"/>
      <c r="H225" s="307"/>
      <c r="I225" s="308"/>
      <c r="J225" s="309"/>
      <c r="K225" s="307">
        <f t="shared" si="14"/>
        <v>0</v>
      </c>
      <c r="L225" s="310"/>
      <c r="M225" s="310"/>
      <c r="N225" s="310"/>
      <c r="O225" s="311"/>
    </row>
    <row r="226" spans="2:15" ht="35.1" customHeight="1" x14ac:dyDescent="0.25">
      <c r="B226" s="403" t="s">
        <v>615</v>
      </c>
      <c r="C226" s="359" t="s">
        <v>48</v>
      </c>
      <c r="D226" s="360"/>
      <c r="E226" s="360"/>
      <c r="F226" s="360"/>
      <c r="G226" s="360"/>
      <c r="H226" s="360"/>
      <c r="I226" s="360"/>
      <c r="J226" s="360"/>
      <c r="K226" s="393"/>
      <c r="L226" s="311"/>
      <c r="M226" s="337"/>
      <c r="N226" s="337"/>
      <c r="O226" s="337"/>
    </row>
    <row r="227" spans="2:15" ht="35.1" customHeight="1" x14ac:dyDescent="0.25">
      <c r="B227" s="396" t="s">
        <v>622</v>
      </c>
      <c r="C227" s="257" t="s">
        <v>333</v>
      </c>
      <c r="D227" s="257"/>
      <c r="E227" s="257"/>
      <c r="F227" s="257"/>
      <c r="G227" s="257"/>
      <c r="H227" s="307"/>
      <c r="I227" s="308"/>
      <c r="J227" s="307"/>
      <c r="K227" s="307">
        <f t="shared" ref="K227:K229" si="15">IF(H227,1,0)</f>
        <v>0</v>
      </c>
      <c r="L227" s="310"/>
      <c r="M227" s="310"/>
      <c r="N227" s="310"/>
      <c r="O227" s="311"/>
    </row>
    <row r="228" spans="2:15" ht="35.1" customHeight="1" x14ac:dyDescent="0.25">
      <c r="B228" s="396" t="s">
        <v>623</v>
      </c>
      <c r="C228" s="257" t="s">
        <v>334</v>
      </c>
      <c r="D228" s="257"/>
      <c r="E228" s="257"/>
      <c r="F228" s="257"/>
      <c r="G228" s="257"/>
      <c r="H228" s="307"/>
      <c r="I228" s="308"/>
      <c r="J228" s="307"/>
      <c r="K228" s="307">
        <f t="shared" si="15"/>
        <v>0</v>
      </c>
      <c r="L228" s="310"/>
      <c r="M228" s="310"/>
      <c r="N228" s="310"/>
      <c r="O228" s="311"/>
    </row>
    <row r="229" spans="2:15" ht="35.1" customHeight="1" x14ac:dyDescent="0.25">
      <c r="B229" s="396" t="s">
        <v>624</v>
      </c>
      <c r="C229" s="257" t="s">
        <v>335</v>
      </c>
      <c r="D229" s="257"/>
      <c r="E229" s="257"/>
      <c r="F229" s="257"/>
      <c r="G229" s="257"/>
      <c r="H229" s="307"/>
      <c r="I229" s="308"/>
      <c r="J229" s="307"/>
      <c r="K229" s="307">
        <f t="shared" si="15"/>
        <v>0</v>
      </c>
      <c r="L229" s="310"/>
      <c r="M229" s="310"/>
      <c r="N229" s="310"/>
      <c r="O229" s="311"/>
    </row>
    <row r="230" spans="2:15" ht="35.1" customHeight="1" x14ac:dyDescent="0.25">
      <c r="B230" s="403" t="s">
        <v>618</v>
      </c>
      <c r="C230" s="359" t="s">
        <v>49</v>
      </c>
      <c r="D230" s="360"/>
      <c r="E230" s="360"/>
      <c r="F230" s="360"/>
      <c r="G230" s="360"/>
      <c r="H230" s="360"/>
      <c r="I230" s="360"/>
      <c r="J230" s="360"/>
      <c r="K230" s="393"/>
      <c r="L230" s="311"/>
      <c r="M230" s="337"/>
      <c r="N230" s="337"/>
      <c r="O230" s="337"/>
    </row>
    <row r="231" spans="2:15" ht="35.1" customHeight="1" x14ac:dyDescent="0.25">
      <c r="B231" s="396" t="s">
        <v>619</v>
      </c>
      <c r="C231" s="257" t="s">
        <v>336</v>
      </c>
      <c r="D231" s="257"/>
      <c r="E231" s="257"/>
      <c r="F231" s="257"/>
      <c r="G231" s="257"/>
      <c r="H231" s="307"/>
      <c r="I231" s="308"/>
      <c r="J231" s="309"/>
      <c r="K231" s="307">
        <f t="shared" ref="K231:K233" si="16">IF(H231,1,0)</f>
        <v>0</v>
      </c>
      <c r="L231" s="310"/>
      <c r="M231" s="310"/>
      <c r="N231" s="310"/>
      <c r="O231" s="311"/>
    </row>
    <row r="232" spans="2:15" ht="35.1" customHeight="1" x14ac:dyDescent="0.25">
      <c r="B232" s="396" t="s">
        <v>620</v>
      </c>
      <c r="C232" s="257" t="s">
        <v>337</v>
      </c>
      <c r="D232" s="257"/>
      <c r="E232" s="257"/>
      <c r="F232" s="257"/>
      <c r="G232" s="257"/>
      <c r="H232" s="307"/>
      <c r="I232" s="308"/>
      <c r="J232" s="309"/>
      <c r="K232" s="307">
        <f t="shared" si="16"/>
        <v>0</v>
      </c>
      <c r="L232" s="310"/>
      <c r="M232" s="310"/>
      <c r="N232" s="310"/>
      <c r="O232" s="311"/>
    </row>
    <row r="233" spans="2:15" ht="35.1" customHeight="1" thickBot="1" x14ac:dyDescent="0.3">
      <c r="B233" s="396" t="s">
        <v>621</v>
      </c>
      <c r="C233" s="257" t="s">
        <v>338</v>
      </c>
      <c r="D233" s="257"/>
      <c r="E233" s="257"/>
      <c r="F233" s="257"/>
      <c r="G233" s="257"/>
      <c r="H233" s="307"/>
      <c r="I233" s="308"/>
      <c r="J233" s="309"/>
      <c r="K233" s="307">
        <f t="shared" si="16"/>
        <v>0</v>
      </c>
      <c r="L233" s="310"/>
      <c r="M233" s="310"/>
      <c r="N233" s="310"/>
      <c r="O233" s="311"/>
    </row>
    <row r="234" spans="2:15" ht="35.1" customHeight="1" thickBot="1" x14ac:dyDescent="0.3">
      <c r="B234" s="478" t="s">
        <v>26</v>
      </c>
      <c r="C234" s="479"/>
      <c r="D234" s="479"/>
      <c r="E234" s="479"/>
      <c r="F234" s="479"/>
      <c r="G234" s="479"/>
      <c r="H234" s="479"/>
      <c r="I234" s="479"/>
      <c r="J234" s="479"/>
      <c r="K234" s="480">
        <f>SUM(K219:K233)</f>
        <v>0</v>
      </c>
      <c r="L234" s="472" t="s">
        <v>147</v>
      </c>
      <c r="M234" s="472"/>
      <c r="N234" s="472">
        <f>12-SUM(J219:J233)</f>
        <v>12</v>
      </c>
      <c r="O234" s="473"/>
    </row>
    <row r="235" spans="2:15" ht="9.75" customHeight="1" thickBot="1" x14ac:dyDescent="0.3">
      <c r="B235" s="354"/>
      <c r="C235" s="354"/>
      <c r="D235" s="354"/>
      <c r="E235" s="354"/>
      <c r="F235" s="354"/>
      <c r="G235" s="354"/>
      <c r="H235" s="354"/>
      <c r="I235" s="354"/>
      <c r="J235" s="354"/>
      <c r="K235" s="354"/>
      <c r="L235" s="354"/>
      <c r="M235" s="354"/>
      <c r="N235" s="354"/>
      <c r="O235" s="354"/>
    </row>
    <row r="236" spans="2:15" ht="35.1" customHeight="1" x14ac:dyDescent="0.25">
      <c r="B236" s="324" t="s">
        <v>339</v>
      </c>
      <c r="C236" s="325" t="s">
        <v>596</v>
      </c>
      <c r="D236" s="325"/>
      <c r="E236" s="325"/>
      <c r="F236" s="325"/>
      <c r="G236" s="325"/>
      <c r="H236" s="36" t="s">
        <v>23</v>
      </c>
      <c r="I236" s="36" t="s">
        <v>24</v>
      </c>
      <c r="J236" s="36" t="s">
        <v>25</v>
      </c>
      <c r="K236" s="36" t="s">
        <v>26</v>
      </c>
      <c r="L236" s="42" t="s">
        <v>27</v>
      </c>
      <c r="M236" s="42"/>
      <c r="N236" s="42"/>
      <c r="O236" s="326"/>
    </row>
    <row r="237" spans="2:15" ht="63.75" customHeight="1" x14ac:dyDescent="0.25">
      <c r="B237" s="361" t="s">
        <v>340</v>
      </c>
      <c r="C237" s="353" t="s">
        <v>613</v>
      </c>
      <c r="D237" s="344"/>
      <c r="E237" s="344"/>
      <c r="F237" s="344"/>
      <c r="G237" s="344"/>
      <c r="H237" s="307"/>
      <c r="I237" s="308"/>
      <c r="J237" s="352"/>
      <c r="K237" s="307">
        <f t="shared" ref="K237:K238" si="17">IF(H237,1,0)</f>
        <v>0</v>
      </c>
      <c r="L237" s="310"/>
      <c r="M237" s="310"/>
      <c r="N237" s="310"/>
      <c r="O237" s="311"/>
    </row>
    <row r="238" spans="2:15" ht="59.25" customHeight="1" thickBot="1" x14ac:dyDescent="0.3">
      <c r="B238" s="361" t="s">
        <v>341</v>
      </c>
      <c r="C238" s="312" t="s">
        <v>342</v>
      </c>
      <c r="D238" s="312"/>
      <c r="E238" s="312"/>
      <c r="F238" s="312"/>
      <c r="G238" s="312"/>
      <c r="H238" s="307"/>
      <c r="I238" s="308"/>
      <c r="J238" s="352"/>
      <c r="K238" s="307">
        <f t="shared" si="17"/>
        <v>0</v>
      </c>
      <c r="L238" s="310"/>
      <c r="M238" s="310"/>
      <c r="N238" s="310"/>
      <c r="O238" s="311"/>
    </row>
    <row r="239" spans="2:15" ht="35.1" customHeight="1" thickBot="1" x14ac:dyDescent="0.3">
      <c r="B239" s="478" t="s">
        <v>26</v>
      </c>
      <c r="C239" s="479"/>
      <c r="D239" s="479"/>
      <c r="E239" s="479"/>
      <c r="F239" s="479"/>
      <c r="G239" s="479"/>
      <c r="H239" s="479"/>
      <c r="I239" s="479"/>
      <c r="J239" s="479"/>
      <c r="K239" s="480">
        <f>SUM(K237:K238)</f>
        <v>0</v>
      </c>
      <c r="L239" s="472" t="s">
        <v>147</v>
      </c>
      <c r="M239" s="472"/>
      <c r="N239" s="472">
        <f>2-SUM(J237:J238)</f>
        <v>2</v>
      </c>
      <c r="O239" s="473"/>
    </row>
    <row r="240" spans="2:15" ht="9.75" customHeight="1" thickBot="1" x14ac:dyDescent="0.3">
      <c r="B240" s="354"/>
      <c r="C240" s="354"/>
      <c r="D240" s="354"/>
      <c r="E240" s="354"/>
      <c r="F240" s="354"/>
      <c r="G240" s="354"/>
      <c r="H240" s="354"/>
      <c r="I240" s="354"/>
      <c r="J240" s="354"/>
      <c r="K240" s="354"/>
      <c r="L240" s="354"/>
      <c r="M240" s="354"/>
      <c r="N240" s="354"/>
      <c r="O240" s="354"/>
    </row>
    <row r="241" spans="2:16" ht="42" customHeight="1" thickBot="1" x14ac:dyDescent="0.3">
      <c r="B241" s="355" t="s">
        <v>50</v>
      </c>
      <c r="C241" s="355"/>
      <c r="D241" s="355" t="s">
        <v>94</v>
      </c>
      <c r="E241" s="355"/>
      <c r="F241" s="355"/>
      <c r="G241" s="355"/>
      <c r="H241" s="355"/>
      <c r="I241" s="355"/>
      <c r="J241" s="355"/>
      <c r="K241" s="355"/>
      <c r="L241" s="355"/>
      <c r="M241" s="355"/>
      <c r="N241" s="355"/>
      <c r="O241" s="355"/>
    </row>
    <row r="242" spans="2:16" ht="35.1" customHeight="1" x14ac:dyDescent="0.25">
      <c r="B242" s="324">
        <v>4</v>
      </c>
      <c r="C242" s="325" t="s">
        <v>95</v>
      </c>
      <c r="D242" s="325"/>
      <c r="E242" s="325"/>
      <c r="F242" s="325"/>
      <c r="G242" s="325"/>
      <c r="H242" s="36" t="s">
        <v>23</v>
      </c>
      <c r="I242" s="36" t="s">
        <v>24</v>
      </c>
      <c r="J242" s="36" t="s">
        <v>25</v>
      </c>
      <c r="K242" s="36" t="s">
        <v>26</v>
      </c>
      <c r="L242" s="42" t="s">
        <v>27</v>
      </c>
      <c r="M242" s="42"/>
      <c r="N242" s="42"/>
      <c r="O242" s="326"/>
    </row>
    <row r="243" spans="2:16" ht="35.1" customHeight="1" x14ac:dyDescent="0.25">
      <c r="B243" s="361" t="s">
        <v>343</v>
      </c>
      <c r="C243" s="344" t="s">
        <v>518</v>
      </c>
      <c r="D243" s="344"/>
      <c r="E243" s="344"/>
      <c r="F243" s="344"/>
      <c r="G243" s="344"/>
      <c r="H243" s="307"/>
      <c r="I243" s="308"/>
      <c r="J243" s="307"/>
      <c r="K243" s="307">
        <f t="shared" ref="K243:K255" si="18">IF(H243,1,0)</f>
        <v>0</v>
      </c>
      <c r="L243" s="310"/>
      <c r="M243" s="310"/>
      <c r="N243" s="310"/>
      <c r="O243" s="311"/>
      <c r="P243" s="13"/>
    </row>
    <row r="244" spans="2:16" ht="35.1" customHeight="1" x14ac:dyDescent="0.25">
      <c r="B244" s="361" t="s">
        <v>344</v>
      </c>
      <c r="C244" s="344" t="s">
        <v>472</v>
      </c>
      <c r="D244" s="344"/>
      <c r="E244" s="344"/>
      <c r="F244" s="344"/>
      <c r="G244" s="344"/>
      <c r="H244" s="307"/>
      <c r="I244" s="308"/>
      <c r="J244" s="307"/>
      <c r="K244" s="307">
        <f t="shared" si="18"/>
        <v>0</v>
      </c>
      <c r="L244" s="310"/>
      <c r="M244" s="310"/>
      <c r="N244" s="310"/>
      <c r="O244" s="311"/>
    </row>
    <row r="245" spans="2:16" ht="35.1" customHeight="1" x14ac:dyDescent="0.25">
      <c r="B245" s="361" t="s">
        <v>345</v>
      </c>
      <c r="C245" s="344" t="s">
        <v>473</v>
      </c>
      <c r="D245" s="344"/>
      <c r="E245" s="344"/>
      <c r="F245" s="344"/>
      <c r="G245" s="344"/>
      <c r="H245" s="307"/>
      <c r="I245" s="308"/>
      <c r="J245" s="307"/>
      <c r="K245" s="307">
        <f t="shared" si="18"/>
        <v>0</v>
      </c>
      <c r="L245" s="310"/>
      <c r="M245" s="310"/>
      <c r="N245" s="310"/>
      <c r="O245" s="311"/>
    </row>
    <row r="246" spans="2:16" ht="52.5" customHeight="1" x14ac:dyDescent="0.25">
      <c r="B246" s="361" t="s">
        <v>346</v>
      </c>
      <c r="C246" s="353" t="s">
        <v>589</v>
      </c>
      <c r="D246" s="344"/>
      <c r="E246" s="344"/>
      <c r="F246" s="344"/>
      <c r="G246" s="344"/>
      <c r="H246" s="307"/>
      <c r="I246" s="308"/>
      <c r="J246" s="352"/>
      <c r="K246" s="307">
        <f t="shared" si="18"/>
        <v>0</v>
      </c>
      <c r="L246" s="310"/>
      <c r="M246" s="310"/>
      <c r="N246" s="310"/>
      <c r="O246" s="311"/>
    </row>
    <row r="247" spans="2:16" ht="35.1" customHeight="1" x14ac:dyDescent="0.25">
      <c r="B247" s="361" t="s">
        <v>347</v>
      </c>
      <c r="C247" s="257" t="s">
        <v>88</v>
      </c>
      <c r="D247" s="257"/>
      <c r="E247" s="257"/>
      <c r="F247" s="257"/>
      <c r="G247" s="257"/>
      <c r="H247" s="307"/>
      <c r="I247" s="308"/>
      <c r="J247" s="352"/>
      <c r="K247" s="307">
        <f t="shared" si="18"/>
        <v>0</v>
      </c>
      <c r="L247" s="310"/>
      <c r="M247" s="310"/>
      <c r="N247" s="310"/>
      <c r="O247" s="311"/>
    </row>
    <row r="248" spans="2:16" ht="35.1" customHeight="1" x14ac:dyDescent="0.25">
      <c r="B248" s="361" t="s">
        <v>348</v>
      </c>
      <c r="C248" s="257" t="s">
        <v>442</v>
      </c>
      <c r="D248" s="257"/>
      <c r="E248" s="257"/>
      <c r="F248" s="257"/>
      <c r="G248" s="257"/>
      <c r="H248" s="307"/>
      <c r="I248" s="308"/>
      <c r="J248" s="307"/>
      <c r="K248" s="307">
        <f t="shared" si="18"/>
        <v>0</v>
      </c>
      <c r="L248" s="310"/>
      <c r="M248" s="310"/>
      <c r="N248" s="310"/>
      <c r="O248" s="311"/>
    </row>
    <row r="249" spans="2:16" ht="35.1" customHeight="1" x14ac:dyDescent="0.25">
      <c r="B249" s="361" t="s">
        <v>349</v>
      </c>
      <c r="C249" s="344" t="s">
        <v>474</v>
      </c>
      <c r="D249" s="344"/>
      <c r="E249" s="344"/>
      <c r="F249" s="344"/>
      <c r="G249" s="344"/>
      <c r="H249" s="307"/>
      <c r="I249" s="308"/>
      <c r="J249" s="352"/>
      <c r="K249" s="307">
        <f t="shared" si="18"/>
        <v>0</v>
      </c>
      <c r="L249" s="310"/>
      <c r="M249" s="310"/>
      <c r="N249" s="310"/>
      <c r="O249" s="311"/>
      <c r="P249" s="13"/>
    </row>
    <row r="250" spans="2:16" ht="35.1" customHeight="1" x14ac:dyDescent="0.25">
      <c r="B250" s="361" t="s">
        <v>350</v>
      </c>
      <c r="C250" s="344" t="s">
        <v>475</v>
      </c>
      <c r="D250" s="344"/>
      <c r="E250" s="344"/>
      <c r="F250" s="344"/>
      <c r="G250" s="344"/>
      <c r="H250" s="307"/>
      <c r="I250" s="308"/>
      <c r="J250" s="307"/>
      <c r="K250" s="307">
        <f t="shared" si="18"/>
        <v>0</v>
      </c>
      <c r="L250" s="310"/>
      <c r="M250" s="310"/>
      <c r="N250" s="310"/>
      <c r="O250" s="311"/>
    </row>
    <row r="251" spans="2:16" ht="35.1" customHeight="1" x14ac:dyDescent="0.25">
      <c r="B251" s="361" t="s">
        <v>351</v>
      </c>
      <c r="C251" s="257" t="s">
        <v>352</v>
      </c>
      <c r="D251" s="257"/>
      <c r="E251" s="257"/>
      <c r="F251" s="257"/>
      <c r="G251" s="257"/>
      <c r="H251" s="307"/>
      <c r="I251" s="308"/>
      <c r="J251" s="307"/>
      <c r="K251" s="307">
        <f t="shared" si="18"/>
        <v>0</v>
      </c>
      <c r="L251" s="310"/>
      <c r="M251" s="310"/>
      <c r="N251" s="310"/>
      <c r="O251" s="311"/>
    </row>
    <row r="252" spans="2:16" ht="35.1" customHeight="1" x14ac:dyDescent="0.25">
      <c r="B252" s="361">
        <v>4.0999999999999996</v>
      </c>
      <c r="C252" s="257" t="s">
        <v>354</v>
      </c>
      <c r="D252" s="257"/>
      <c r="E252" s="257"/>
      <c r="F252" s="257"/>
      <c r="G252" s="257"/>
      <c r="H252" s="307"/>
      <c r="I252" s="308"/>
      <c r="J252" s="307"/>
      <c r="K252" s="307">
        <f t="shared" si="18"/>
        <v>0</v>
      </c>
      <c r="L252" s="310"/>
      <c r="M252" s="310"/>
      <c r="N252" s="310"/>
      <c r="O252" s="311"/>
      <c r="P252" s="13"/>
    </row>
    <row r="253" spans="2:16" ht="35.1" customHeight="1" x14ac:dyDescent="0.25">
      <c r="B253" s="361">
        <v>4.1100000000000003</v>
      </c>
      <c r="C253" s="344" t="s">
        <v>519</v>
      </c>
      <c r="D253" s="344"/>
      <c r="E253" s="344"/>
      <c r="F253" s="344"/>
      <c r="G253" s="344"/>
      <c r="H253" s="307"/>
      <c r="I253" s="308"/>
      <c r="J253" s="307"/>
      <c r="K253" s="307">
        <f t="shared" si="18"/>
        <v>0</v>
      </c>
      <c r="L253" s="310"/>
      <c r="M253" s="310"/>
      <c r="N253" s="310"/>
      <c r="O253" s="311"/>
    </row>
    <row r="254" spans="2:16" ht="35.1" customHeight="1" x14ac:dyDescent="0.25">
      <c r="B254" s="361">
        <v>4.12</v>
      </c>
      <c r="C254" s="257" t="s">
        <v>477</v>
      </c>
      <c r="D254" s="257"/>
      <c r="E254" s="257"/>
      <c r="F254" s="257"/>
      <c r="G254" s="257"/>
      <c r="H254" s="307"/>
      <c r="I254" s="308"/>
      <c r="J254" s="363"/>
      <c r="K254" s="307">
        <f t="shared" si="18"/>
        <v>0</v>
      </c>
      <c r="L254" s="310"/>
      <c r="M254" s="310"/>
      <c r="N254" s="310"/>
      <c r="O254" s="311"/>
    </row>
    <row r="255" spans="2:16" s="23" customFormat="1" ht="35.1" customHeight="1" thickBot="1" x14ac:dyDescent="0.3">
      <c r="B255" s="367">
        <v>4.13</v>
      </c>
      <c r="C255" s="344" t="s">
        <v>520</v>
      </c>
      <c r="D255" s="344"/>
      <c r="E255" s="344"/>
      <c r="F255" s="344"/>
      <c r="G255" s="344"/>
      <c r="H255" s="404"/>
      <c r="I255" s="404"/>
      <c r="J255" s="404"/>
      <c r="K255" s="404">
        <f t="shared" si="18"/>
        <v>0</v>
      </c>
      <c r="L255" s="397"/>
      <c r="M255" s="398"/>
      <c r="N255" s="398"/>
      <c r="O255" s="398"/>
    </row>
    <row r="256" spans="2:16" ht="35.1" customHeight="1" thickBot="1" x14ac:dyDescent="0.3">
      <c r="B256" s="478" t="s">
        <v>26</v>
      </c>
      <c r="C256" s="479"/>
      <c r="D256" s="479"/>
      <c r="E256" s="479"/>
      <c r="F256" s="479"/>
      <c r="G256" s="479"/>
      <c r="H256" s="479"/>
      <c r="I256" s="479"/>
      <c r="J256" s="479"/>
      <c r="K256" s="480">
        <f>SUM(K243:K255)</f>
        <v>0</v>
      </c>
      <c r="L256" s="472" t="s">
        <v>147</v>
      </c>
      <c r="M256" s="472"/>
      <c r="N256" s="472">
        <f>13-SUM(J243:J255)</f>
        <v>13</v>
      </c>
      <c r="O256" s="473"/>
    </row>
    <row r="257" spans="2:15" ht="9.75" customHeight="1" thickBot="1" x14ac:dyDescent="0.3">
      <c r="B257" s="405"/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405"/>
    </row>
    <row r="258" spans="2:15" ht="42" customHeight="1" thickBot="1" x14ac:dyDescent="0.3">
      <c r="B258" s="355" t="s">
        <v>51</v>
      </c>
      <c r="C258" s="355"/>
      <c r="D258" s="355" t="s">
        <v>96</v>
      </c>
      <c r="E258" s="355"/>
      <c r="F258" s="355"/>
      <c r="G258" s="355"/>
      <c r="H258" s="355"/>
      <c r="I258" s="355"/>
      <c r="J258" s="355"/>
      <c r="K258" s="355"/>
      <c r="L258" s="355"/>
      <c r="M258" s="355"/>
      <c r="N258" s="355"/>
      <c r="O258" s="355"/>
    </row>
    <row r="259" spans="2:15" ht="29.1" customHeight="1" x14ac:dyDescent="0.25">
      <c r="B259" s="324">
        <v>5</v>
      </c>
      <c r="C259" s="325" t="s">
        <v>97</v>
      </c>
      <c r="D259" s="325"/>
      <c r="E259" s="325"/>
      <c r="F259" s="325"/>
      <c r="G259" s="325"/>
      <c r="H259" s="36" t="s">
        <v>23</v>
      </c>
      <c r="I259" s="36" t="s">
        <v>24</v>
      </c>
      <c r="J259" s="36" t="s">
        <v>25</v>
      </c>
      <c r="K259" s="36" t="s">
        <v>26</v>
      </c>
      <c r="L259" s="42" t="s">
        <v>27</v>
      </c>
      <c r="M259" s="42"/>
      <c r="N259" s="42"/>
      <c r="O259" s="326"/>
    </row>
    <row r="260" spans="2:15" ht="35.1" customHeight="1" x14ac:dyDescent="0.25">
      <c r="B260" s="361" t="s">
        <v>355</v>
      </c>
      <c r="C260" s="312" t="s">
        <v>590</v>
      </c>
      <c r="D260" s="257"/>
      <c r="E260" s="257"/>
      <c r="F260" s="257"/>
      <c r="G260" s="257"/>
      <c r="H260" s="307"/>
      <c r="I260" s="308"/>
      <c r="J260" s="307"/>
      <c r="K260" s="307">
        <f t="shared" ref="K260:K264" si="19">IF(H260,1,0)</f>
        <v>0</v>
      </c>
      <c r="L260" s="310"/>
      <c r="M260" s="310"/>
      <c r="N260" s="310"/>
      <c r="O260" s="311"/>
    </row>
    <row r="261" spans="2:15" ht="35.1" customHeight="1" x14ac:dyDescent="0.25">
      <c r="B261" s="361" t="s">
        <v>356</v>
      </c>
      <c r="C261" s="257" t="s">
        <v>52</v>
      </c>
      <c r="D261" s="257"/>
      <c r="E261" s="257"/>
      <c r="F261" s="257"/>
      <c r="G261" s="257"/>
      <c r="H261" s="307"/>
      <c r="I261" s="308"/>
      <c r="J261" s="352"/>
      <c r="K261" s="307">
        <f t="shared" si="19"/>
        <v>0</v>
      </c>
      <c r="L261" s="310"/>
      <c r="M261" s="310"/>
      <c r="N261" s="310"/>
      <c r="O261" s="311"/>
    </row>
    <row r="262" spans="2:15" ht="35.1" customHeight="1" x14ac:dyDescent="0.25">
      <c r="B262" s="361" t="s">
        <v>357</v>
      </c>
      <c r="C262" s="344" t="s">
        <v>478</v>
      </c>
      <c r="D262" s="344"/>
      <c r="E262" s="344"/>
      <c r="F262" s="344"/>
      <c r="G262" s="344"/>
      <c r="H262" s="307"/>
      <c r="I262" s="308"/>
      <c r="J262" s="307"/>
      <c r="K262" s="307">
        <f t="shared" si="19"/>
        <v>0</v>
      </c>
      <c r="L262" s="310"/>
      <c r="M262" s="310"/>
      <c r="N262" s="310"/>
      <c r="O262" s="311"/>
    </row>
    <row r="263" spans="2:15" ht="35.1" customHeight="1" x14ac:dyDescent="0.25">
      <c r="B263" s="361" t="s">
        <v>358</v>
      </c>
      <c r="C263" s="257" t="s">
        <v>521</v>
      </c>
      <c r="D263" s="257"/>
      <c r="E263" s="257"/>
      <c r="F263" s="257"/>
      <c r="G263" s="257"/>
      <c r="H263" s="307"/>
      <c r="I263" s="308"/>
      <c r="J263" s="352"/>
      <c r="K263" s="307">
        <f t="shared" si="19"/>
        <v>0</v>
      </c>
      <c r="L263" s="310"/>
      <c r="M263" s="310"/>
      <c r="N263" s="310"/>
      <c r="O263" s="311"/>
    </row>
    <row r="264" spans="2:15" ht="35.1" customHeight="1" thickBot="1" x14ac:dyDescent="0.3">
      <c r="B264" s="361" t="s">
        <v>359</v>
      </c>
      <c r="C264" s="257" t="s">
        <v>522</v>
      </c>
      <c r="D264" s="257"/>
      <c r="E264" s="257"/>
      <c r="F264" s="257"/>
      <c r="G264" s="257"/>
      <c r="H264" s="307"/>
      <c r="I264" s="308"/>
      <c r="J264" s="352"/>
      <c r="K264" s="307">
        <f t="shared" si="19"/>
        <v>0</v>
      </c>
      <c r="L264" s="310"/>
      <c r="M264" s="310"/>
      <c r="N264" s="310"/>
      <c r="O264" s="311"/>
    </row>
    <row r="265" spans="2:15" ht="35.1" customHeight="1" thickBot="1" x14ac:dyDescent="0.3">
      <c r="B265" s="478" t="s">
        <v>26</v>
      </c>
      <c r="C265" s="479"/>
      <c r="D265" s="479"/>
      <c r="E265" s="479"/>
      <c r="F265" s="479"/>
      <c r="G265" s="479"/>
      <c r="H265" s="479"/>
      <c r="I265" s="479"/>
      <c r="J265" s="479"/>
      <c r="K265" s="480">
        <f>SUM(K260:K264)</f>
        <v>0</v>
      </c>
      <c r="L265" s="472" t="s">
        <v>147</v>
      </c>
      <c r="M265" s="472"/>
      <c r="N265" s="472">
        <f>5-SUM(J260:J264)</f>
        <v>5</v>
      </c>
      <c r="O265" s="473"/>
    </row>
    <row r="266" spans="2:15" ht="9.75" customHeight="1" thickBot="1" x14ac:dyDescent="0.3">
      <c r="B266" s="354"/>
      <c r="C266" s="354"/>
      <c r="D266" s="354"/>
      <c r="E266" s="354"/>
      <c r="F266" s="354"/>
      <c r="G266" s="354"/>
      <c r="H266" s="354"/>
      <c r="I266" s="354"/>
      <c r="J266" s="354"/>
      <c r="K266" s="354"/>
      <c r="L266" s="354"/>
      <c r="M266" s="354"/>
      <c r="N266" s="354"/>
      <c r="O266" s="354"/>
    </row>
    <row r="267" spans="2:15" ht="42" customHeight="1" thickBot="1" x14ac:dyDescent="0.3">
      <c r="B267" s="355" t="s">
        <v>452</v>
      </c>
      <c r="C267" s="355"/>
      <c r="D267" s="355" t="s">
        <v>98</v>
      </c>
      <c r="E267" s="355"/>
      <c r="F267" s="355"/>
      <c r="G267" s="355"/>
      <c r="H267" s="355"/>
      <c r="I267" s="355"/>
      <c r="J267" s="355"/>
      <c r="K267" s="355"/>
      <c r="L267" s="355"/>
      <c r="M267" s="355"/>
      <c r="N267" s="355"/>
      <c r="O267" s="355"/>
    </row>
    <row r="268" spans="2:15" ht="35.1" customHeight="1" x14ac:dyDescent="0.25">
      <c r="B268" s="324">
        <v>6</v>
      </c>
      <c r="C268" s="325" t="s">
        <v>99</v>
      </c>
      <c r="D268" s="325"/>
      <c r="E268" s="325"/>
      <c r="F268" s="325"/>
      <c r="G268" s="325"/>
      <c r="H268" s="36" t="s">
        <v>23</v>
      </c>
      <c r="I268" s="36" t="s">
        <v>24</v>
      </c>
      <c r="J268" s="36" t="s">
        <v>25</v>
      </c>
      <c r="K268" s="36" t="s">
        <v>26</v>
      </c>
      <c r="L268" s="42" t="s">
        <v>27</v>
      </c>
      <c r="M268" s="42"/>
      <c r="N268" s="42"/>
      <c r="O268" s="326"/>
    </row>
    <row r="269" spans="2:15" ht="35.1" customHeight="1" x14ac:dyDescent="0.25">
      <c r="B269" s="361" t="s">
        <v>360</v>
      </c>
      <c r="C269" s="257" t="s">
        <v>523</v>
      </c>
      <c r="D269" s="257"/>
      <c r="E269" s="257"/>
      <c r="F269" s="257"/>
      <c r="G269" s="257"/>
      <c r="H269" s="307"/>
      <c r="I269" s="308"/>
      <c r="J269" s="309"/>
      <c r="K269" s="307">
        <f t="shared" ref="K269:K274" si="20">IF(H269,1,0)</f>
        <v>0</v>
      </c>
      <c r="L269" s="406"/>
      <c r="M269" s="406"/>
      <c r="N269" s="406"/>
      <c r="O269" s="407"/>
    </row>
    <row r="270" spans="2:15" ht="35.1" customHeight="1" x14ac:dyDescent="0.25">
      <c r="B270" s="361" t="s">
        <v>361</v>
      </c>
      <c r="C270" s="257" t="s">
        <v>53</v>
      </c>
      <c r="D270" s="257"/>
      <c r="E270" s="257"/>
      <c r="F270" s="257"/>
      <c r="G270" s="257"/>
      <c r="H270" s="307"/>
      <c r="I270" s="308"/>
      <c r="J270" s="309"/>
      <c r="K270" s="307">
        <f t="shared" si="20"/>
        <v>0</v>
      </c>
      <c r="L270" s="406"/>
      <c r="M270" s="406"/>
      <c r="N270" s="406"/>
      <c r="O270" s="407"/>
    </row>
    <row r="271" spans="2:15" ht="35.1" customHeight="1" x14ac:dyDescent="0.25">
      <c r="B271" s="361" t="s">
        <v>362</v>
      </c>
      <c r="C271" s="257" t="s">
        <v>524</v>
      </c>
      <c r="D271" s="257"/>
      <c r="E271" s="257"/>
      <c r="F271" s="257"/>
      <c r="G271" s="257"/>
      <c r="H271" s="307"/>
      <c r="I271" s="308"/>
      <c r="J271" s="309"/>
      <c r="K271" s="307">
        <f t="shared" si="20"/>
        <v>0</v>
      </c>
      <c r="L271" s="406"/>
      <c r="M271" s="406"/>
      <c r="N271" s="406"/>
      <c r="O271" s="407"/>
    </row>
    <row r="272" spans="2:15" ht="46.5" customHeight="1" x14ac:dyDescent="0.25">
      <c r="B272" s="361" t="s">
        <v>363</v>
      </c>
      <c r="C272" s="257" t="s">
        <v>443</v>
      </c>
      <c r="D272" s="257"/>
      <c r="E272" s="257"/>
      <c r="F272" s="257"/>
      <c r="G272" s="257"/>
      <c r="H272" s="307"/>
      <c r="I272" s="308"/>
      <c r="J272" s="309"/>
      <c r="K272" s="307">
        <f t="shared" si="20"/>
        <v>0</v>
      </c>
      <c r="L272" s="406"/>
      <c r="M272" s="406"/>
      <c r="N272" s="406"/>
      <c r="O272" s="407"/>
    </row>
    <row r="273" spans="2:15" s="1" customFormat="1" ht="35.1" customHeight="1" x14ac:dyDescent="0.25">
      <c r="B273" s="361" t="s">
        <v>364</v>
      </c>
      <c r="C273" s="344" t="s">
        <v>479</v>
      </c>
      <c r="D273" s="344"/>
      <c r="E273" s="344"/>
      <c r="F273" s="344"/>
      <c r="G273" s="344"/>
      <c r="H273" s="307"/>
      <c r="I273" s="308"/>
      <c r="J273" s="399"/>
      <c r="K273" s="307">
        <f t="shared" si="20"/>
        <v>0</v>
      </c>
      <c r="L273" s="406"/>
      <c r="M273" s="406"/>
      <c r="N273" s="406"/>
      <c r="O273" s="407"/>
    </row>
    <row r="274" spans="2:15" ht="35.1" customHeight="1" thickBot="1" x14ac:dyDescent="0.3">
      <c r="B274" s="361" t="s">
        <v>365</v>
      </c>
      <c r="C274" s="257" t="s">
        <v>366</v>
      </c>
      <c r="D274" s="257"/>
      <c r="E274" s="257"/>
      <c r="F274" s="257"/>
      <c r="G274" s="257"/>
      <c r="H274" s="307"/>
      <c r="I274" s="308"/>
      <c r="J274" s="309"/>
      <c r="K274" s="307">
        <f t="shared" si="20"/>
        <v>0</v>
      </c>
      <c r="L274" s="406"/>
      <c r="M274" s="406"/>
      <c r="N274" s="406"/>
      <c r="O274" s="407"/>
    </row>
    <row r="275" spans="2:15" ht="35.1" customHeight="1" thickBot="1" x14ac:dyDescent="0.3">
      <c r="B275" s="478" t="s">
        <v>26</v>
      </c>
      <c r="C275" s="479"/>
      <c r="D275" s="479"/>
      <c r="E275" s="479"/>
      <c r="F275" s="479"/>
      <c r="G275" s="479"/>
      <c r="H275" s="479"/>
      <c r="I275" s="479"/>
      <c r="J275" s="479"/>
      <c r="K275" s="480">
        <f>SUM(K269:K274)</f>
        <v>0</v>
      </c>
      <c r="L275" s="472" t="s">
        <v>147</v>
      </c>
      <c r="M275" s="472"/>
      <c r="N275" s="472">
        <f>6-SUM(J269:J274)</f>
        <v>6</v>
      </c>
      <c r="O275" s="473"/>
    </row>
    <row r="276" spans="2:15" ht="9.75" customHeight="1" thickBot="1" x14ac:dyDescent="0.3"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</row>
    <row r="277" spans="2:15" ht="42" customHeight="1" thickBot="1" x14ac:dyDescent="0.3">
      <c r="B277" s="355" t="s">
        <v>54</v>
      </c>
      <c r="C277" s="355"/>
      <c r="D277" s="355" t="s">
        <v>100</v>
      </c>
      <c r="E277" s="355"/>
      <c r="F277" s="355"/>
      <c r="G277" s="355"/>
      <c r="H277" s="355"/>
      <c r="I277" s="355"/>
      <c r="J277" s="355"/>
      <c r="K277" s="355"/>
      <c r="L277" s="355"/>
      <c r="M277" s="355"/>
      <c r="N277" s="355"/>
      <c r="O277" s="355"/>
    </row>
    <row r="278" spans="2:15" ht="29.1" customHeight="1" thickBot="1" x14ac:dyDescent="0.3">
      <c r="B278" s="408">
        <v>7</v>
      </c>
      <c r="C278" s="409" t="s">
        <v>101</v>
      </c>
      <c r="D278" s="410"/>
      <c r="E278" s="410"/>
      <c r="F278" s="410"/>
      <c r="G278" s="411"/>
      <c r="H278" s="372" t="s">
        <v>23</v>
      </c>
      <c r="I278" s="372" t="s">
        <v>24</v>
      </c>
      <c r="J278" s="372" t="s">
        <v>25</v>
      </c>
      <c r="K278" s="372" t="s">
        <v>26</v>
      </c>
      <c r="L278" s="373" t="s">
        <v>27</v>
      </c>
      <c r="M278" s="373"/>
      <c r="N278" s="373"/>
      <c r="O278" s="374"/>
    </row>
    <row r="279" spans="2:15" ht="35.1" customHeight="1" x14ac:dyDescent="0.25">
      <c r="B279" s="412" t="s">
        <v>367</v>
      </c>
      <c r="C279" s="413" t="s">
        <v>525</v>
      </c>
      <c r="D279" s="413"/>
      <c r="E279" s="413"/>
      <c r="F279" s="413"/>
      <c r="G279" s="413"/>
      <c r="H279" s="376"/>
      <c r="I279" s="377"/>
      <c r="J279" s="376"/>
      <c r="K279" s="376">
        <f t="shared" ref="K279:K284" si="21">IF(H279,1,0)</f>
        <v>0</v>
      </c>
      <c r="L279" s="380"/>
      <c r="M279" s="380"/>
      <c r="N279" s="380"/>
      <c r="O279" s="381"/>
    </row>
    <row r="280" spans="2:15" ht="35.1" customHeight="1" x14ac:dyDescent="0.25">
      <c r="B280" s="361" t="s">
        <v>368</v>
      </c>
      <c r="C280" s="257" t="s">
        <v>526</v>
      </c>
      <c r="D280" s="257"/>
      <c r="E280" s="257"/>
      <c r="F280" s="257"/>
      <c r="G280" s="257"/>
      <c r="H280" s="307"/>
      <c r="I280" s="308"/>
      <c r="J280" s="349"/>
      <c r="K280" s="307">
        <f t="shared" si="21"/>
        <v>0</v>
      </c>
      <c r="L280" s="310"/>
      <c r="M280" s="310"/>
      <c r="N280" s="310"/>
      <c r="O280" s="311"/>
    </row>
    <row r="281" spans="2:15" ht="35.1" customHeight="1" x14ac:dyDescent="0.25">
      <c r="B281" s="414" t="s">
        <v>370</v>
      </c>
      <c r="C281" s="359" t="s">
        <v>55</v>
      </c>
      <c r="D281" s="360"/>
      <c r="E281" s="360"/>
      <c r="F281" s="360"/>
      <c r="G281" s="393"/>
      <c r="H281" s="415"/>
      <c r="I281" s="416"/>
      <c r="J281" s="416"/>
      <c r="K281" s="417"/>
      <c r="L281" s="311"/>
      <c r="M281" s="337"/>
      <c r="N281" s="337"/>
      <c r="O281" s="337"/>
    </row>
    <row r="282" spans="2:15" ht="35.1" customHeight="1" x14ac:dyDescent="0.25">
      <c r="B282" s="361" t="s">
        <v>369</v>
      </c>
      <c r="C282" s="257" t="s">
        <v>373</v>
      </c>
      <c r="D282" s="257"/>
      <c r="E282" s="257"/>
      <c r="F282" s="257"/>
      <c r="G282" s="257"/>
      <c r="H282" s="307"/>
      <c r="I282" s="308"/>
      <c r="J282" s="307"/>
      <c r="K282" s="307">
        <f t="shared" si="21"/>
        <v>0</v>
      </c>
      <c r="L282" s="310"/>
      <c r="M282" s="310"/>
      <c r="N282" s="310"/>
      <c r="O282" s="311"/>
    </row>
    <row r="283" spans="2:15" ht="35.1" customHeight="1" x14ac:dyDescent="0.25">
      <c r="B283" s="361" t="s">
        <v>371</v>
      </c>
      <c r="C283" s="257" t="s">
        <v>374</v>
      </c>
      <c r="D283" s="257"/>
      <c r="E283" s="257"/>
      <c r="F283" s="257"/>
      <c r="G283" s="257"/>
      <c r="H283" s="307"/>
      <c r="I283" s="308"/>
      <c r="J283" s="307"/>
      <c r="K283" s="307">
        <f t="shared" si="21"/>
        <v>0</v>
      </c>
      <c r="L283" s="310"/>
      <c r="M283" s="310"/>
      <c r="N283" s="310"/>
      <c r="O283" s="311"/>
    </row>
    <row r="284" spans="2:15" ht="35.1" customHeight="1" thickBot="1" x14ac:dyDescent="0.3">
      <c r="B284" s="361" t="s">
        <v>372</v>
      </c>
      <c r="C284" s="257" t="s">
        <v>375</v>
      </c>
      <c r="D284" s="257"/>
      <c r="E284" s="257"/>
      <c r="F284" s="257"/>
      <c r="G284" s="257"/>
      <c r="H284" s="307"/>
      <c r="I284" s="308"/>
      <c r="J284" s="307"/>
      <c r="K284" s="307">
        <f t="shared" si="21"/>
        <v>0</v>
      </c>
      <c r="L284" s="310"/>
      <c r="M284" s="310"/>
      <c r="N284" s="310"/>
      <c r="O284" s="311"/>
    </row>
    <row r="285" spans="2:15" ht="35.1" customHeight="1" thickBot="1" x14ac:dyDescent="0.3">
      <c r="B285" s="478" t="s">
        <v>26</v>
      </c>
      <c r="C285" s="479"/>
      <c r="D285" s="479"/>
      <c r="E285" s="479"/>
      <c r="F285" s="479"/>
      <c r="G285" s="479"/>
      <c r="H285" s="479"/>
      <c r="I285" s="479"/>
      <c r="J285" s="479"/>
      <c r="K285" s="480">
        <f>SUM(K279:K284)</f>
        <v>0</v>
      </c>
      <c r="L285" s="472" t="s">
        <v>147</v>
      </c>
      <c r="M285" s="472"/>
      <c r="N285" s="472">
        <f>5-SUM(J279:J284)</f>
        <v>5</v>
      </c>
      <c r="O285" s="473"/>
    </row>
    <row r="286" spans="2:15" ht="9.75" customHeight="1" thickBot="1" x14ac:dyDescent="0.3"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</row>
    <row r="287" spans="2:15" ht="42" customHeight="1" thickBot="1" x14ac:dyDescent="0.3">
      <c r="B287" s="355" t="s">
        <v>56</v>
      </c>
      <c r="C287" s="355"/>
      <c r="D287" s="355" t="s">
        <v>57</v>
      </c>
      <c r="E287" s="355"/>
      <c r="F287" s="355"/>
      <c r="G287" s="355"/>
      <c r="H287" s="355"/>
      <c r="I287" s="355"/>
      <c r="J287" s="355"/>
      <c r="K287" s="355"/>
      <c r="L287" s="355"/>
      <c r="M287" s="355"/>
      <c r="N287" s="355"/>
      <c r="O287" s="355"/>
    </row>
    <row r="288" spans="2:15" ht="35.1" customHeight="1" x14ac:dyDescent="0.25">
      <c r="B288" s="324" t="s">
        <v>85</v>
      </c>
      <c r="C288" s="325" t="s">
        <v>102</v>
      </c>
      <c r="D288" s="325"/>
      <c r="E288" s="325"/>
      <c r="F288" s="325"/>
      <c r="G288" s="325"/>
      <c r="H288" s="36" t="s">
        <v>23</v>
      </c>
      <c r="I288" s="36" t="s">
        <v>24</v>
      </c>
      <c r="J288" s="36" t="s">
        <v>25</v>
      </c>
      <c r="K288" s="36" t="s">
        <v>26</v>
      </c>
      <c r="L288" s="42" t="s">
        <v>27</v>
      </c>
      <c r="M288" s="42"/>
      <c r="N288" s="42"/>
      <c r="O288" s="326"/>
    </row>
    <row r="289" spans="2:19" ht="35.1" customHeight="1" x14ac:dyDescent="0.25">
      <c r="B289" s="414" t="s">
        <v>376</v>
      </c>
      <c r="C289" s="359" t="s">
        <v>89</v>
      </c>
      <c r="D289" s="360"/>
      <c r="E289" s="360"/>
      <c r="F289" s="360"/>
      <c r="G289" s="360"/>
      <c r="H289" s="360"/>
      <c r="I289" s="360"/>
      <c r="J289" s="360"/>
      <c r="K289" s="393"/>
      <c r="L289" s="418"/>
      <c r="M289" s="441"/>
      <c r="N289" s="441"/>
      <c r="O289" s="441"/>
    </row>
    <row r="290" spans="2:19" ht="35.1" customHeight="1" x14ac:dyDescent="0.25">
      <c r="B290" s="361" t="s">
        <v>377</v>
      </c>
      <c r="C290" s="257" t="s">
        <v>383</v>
      </c>
      <c r="D290" s="257"/>
      <c r="E290" s="257"/>
      <c r="F290" s="257"/>
      <c r="G290" s="257"/>
      <c r="H290" s="363"/>
      <c r="I290" s="308"/>
      <c r="J290" s="309"/>
      <c r="K290" s="307">
        <f t="shared" ref="K290:K300" si="22">IF(H290,1,0)</f>
        <v>0</v>
      </c>
      <c r="L290" s="310"/>
      <c r="M290" s="310"/>
      <c r="N290" s="310"/>
      <c r="O290" s="311"/>
    </row>
    <row r="291" spans="2:19" ht="35.1" customHeight="1" x14ac:dyDescent="0.25">
      <c r="B291" s="361" t="s">
        <v>378</v>
      </c>
      <c r="C291" s="257" t="s">
        <v>384</v>
      </c>
      <c r="D291" s="257"/>
      <c r="E291" s="257"/>
      <c r="F291" s="257"/>
      <c r="G291" s="257"/>
      <c r="H291" s="363"/>
      <c r="I291" s="308"/>
      <c r="J291" s="309"/>
      <c r="K291" s="307">
        <f t="shared" si="22"/>
        <v>0</v>
      </c>
      <c r="L291" s="310"/>
      <c r="M291" s="310"/>
      <c r="N291" s="310"/>
      <c r="O291" s="311"/>
    </row>
    <row r="292" spans="2:19" ht="35.1" customHeight="1" x14ac:dyDescent="0.25">
      <c r="B292" s="361" t="s">
        <v>379</v>
      </c>
      <c r="C292" s="257" t="s">
        <v>385</v>
      </c>
      <c r="D292" s="257"/>
      <c r="E292" s="257"/>
      <c r="F292" s="257"/>
      <c r="G292" s="257"/>
      <c r="H292" s="363"/>
      <c r="I292" s="308"/>
      <c r="J292" s="309"/>
      <c r="K292" s="307">
        <f t="shared" si="22"/>
        <v>0</v>
      </c>
      <c r="L292" s="310"/>
      <c r="M292" s="310"/>
      <c r="N292" s="310"/>
      <c r="O292" s="311"/>
    </row>
    <row r="293" spans="2:19" ht="35.1" customHeight="1" x14ac:dyDescent="0.25">
      <c r="B293" s="361" t="s">
        <v>380</v>
      </c>
      <c r="C293" s="257" t="s">
        <v>386</v>
      </c>
      <c r="D293" s="257"/>
      <c r="E293" s="257"/>
      <c r="F293" s="257"/>
      <c r="G293" s="257"/>
      <c r="H293" s="363"/>
      <c r="I293" s="308"/>
      <c r="J293" s="307"/>
      <c r="K293" s="307">
        <f t="shared" si="22"/>
        <v>0</v>
      </c>
      <c r="L293" s="310"/>
      <c r="M293" s="310"/>
      <c r="N293" s="310"/>
      <c r="O293" s="311"/>
    </row>
    <row r="294" spans="2:19" ht="35.1" customHeight="1" x14ac:dyDescent="0.25">
      <c r="B294" s="361" t="s">
        <v>381</v>
      </c>
      <c r="C294" s="257" t="s">
        <v>387</v>
      </c>
      <c r="D294" s="257"/>
      <c r="E294" s="257"/>
      <c r="F294" s="257"/>
      <c r="G294" s="257"/>
      <c r="H294" s="307"/>
      <c r="I294" s="308"/>
      <c r="J294" s="352"/>
      <c r="K294" s="307">
        <f t="shared" si="22"/>
        <v>0</v>
      </c>
      <c r="L294" s="310"/>
      <c r="M294" s="310"/>
      <c r="N294" s="310"/>
      <c r="O294" s="311"/>
      <c r="P294" s="13"/>
      <c r="Q294" s="23"/>
      <c r="R294" s="23"/>
      <c r="S294" s="23"/>
    </row>
    <row r="295" spans="2:19" ht="35.1" customHeight="1" x14ac:dyDescent="0.25">
      <c r="B295" s="361" t="s">
        <v>480</v>
      </c>
      <c r="C295" s="386" t="s">
        <v>481</v>
      </c>
      <c r="D295" s="347"/>
      <c r="E295" s="347"/>
      <c r="F295" s="347"/>
      <c r="G295" s="348"/>
      <c r="H295" s="419"/>
      <c r="I295" s="419"/>
      <c r="J295" s="420"/>
      <c r="K295" s="419">
        <f t="shared" si="22"/>
        <v>0</v>
      </c>
      <c r="L295" s="311"/>
      <c r="M295" s="337"/>
      <c r="N295" s="337"/>
      <c r="O295" s="337"/>
    </row>
    <row r="296" spans="2:19" ht="35.1" customHeight="1" x14ac:dyDescent="0.25">
      <c r="B296" s="361" t="s">
        <v>232</v>
      </c>
      <c r="C296" s="344" t="s">
        <v>388</v>
      </c>
      <c r="D296" s="344"/>
      <c r="E296" s="344"/>
      <c r="F296" s="344"/>
      <c r="G296" s="344"/>
      <c r="H296" s="419"/>
      <c r="I296" s="419"/>
      <c r="J296" s="420"/>
      <c r="K296" s="419">
        <f t="shared" si="22"/>
        <v>0</v>
      </c>
      <c r="L296" s="310"/>
      <c r="M296" s="310"/>
      <c r="N296" s="310"/>
      <c r="O296" s="311"/>
    </row>
    <row r="297" spans="2:19" ht="35.1" customHeight="1" x14ac:dyDescent="0.25">
      <c r="B297" s="361" t="s">
        <v>382</v>
      </c>
      <c r="C297" s="344" t="s">
        <v>353</v>
      </c>
      <c r="D297" s="344"/>
      <c r="E297" s="344"/>
      <c r="F297" s="344"/>
      <c r="G297" s="344"/>
      <c r="H297" s="419"/>
      <c r="I297" s="419"/>
      <c r="J297" s="419"/>
      <c r="K297" s="419">
        <f t="shared" si="22"/>
        <v>0</v>
      </c>
      <c r="L297" s="310"/>
      <c r="M297" s="310"/>
      <c r="N297" s="310"/>
      <c r="O297" s="311"/>
    </row>
    <row r="298" spans="2:19" ht="35.1" customHeight="1" x14ac:dyDescent="0.25">
      <c r="B298" s="361" t="s">
        <v>233</v>
      </c>
      <c r="C298" s="257" t="s">
        <v>527</v>
      </c>
      <c r="D298" s="257"/>
      <c r="E298" s="257"/>
      <c r="F298" s="257"/>
      <c r="G298" s="257"/>
      <c r="H298" s="363"/>
      <c r="I298" s="308"/>
      <c r="J298" s="309"/>
      <c r="K298" s="419">
        <f t="shared" si="22"/>
        <v>0</v>
      </c>
      <c r="L298" s="310"/>
      <c r="M298" s="310"/>
      <c r="N298" s="310"/>
      <c r="O298" s="311"/>
    </row>
    <row r="299" spans="2:19" ht="35.1" customHeight="1" x14ac:dyDescent="0.25">
      <c r="B299" s="361" t="s">
        <v>390</v>
      </c>
      <c r="C299" s="257" t="s">
        <v>389</v>
      </c>
      <c r="D299" s="257"/>
      <c r="E299" s="257"/>
      <c r="F299" s="257"/>
      <c r="G299" s="257"/>
      <c r="H299" s="363"/>
      <c r="I299" s="308"/>
      <c r="J299" s="307"/>
      <c r="K299" s="307">
        <f t="shared" si="22"/>
        <v>0</v>
      </c>
      <c r="L299" s="310"/>
      <c r="M299" s="310"/>
      <c r="N299" s="310"/>
      <c r="O299" s="311"/>
    </row>
    <row r="300" spans="2:19" ht="35.1" customHeight="1" thickBot="1" x14ac:dyDescent="0.3">
      <c r="B300" s="361" t="s">
        <v>591</v>
      </c>
      <c r="C300" s="257" t="s">
        <v>528</v>
      </c>
      <c r="D300" s="257"/>
      <c r="E300" s="257"/>
      <c r="F300" s="257"/>
      <c r="G300" s="257"/>
      <c r="H300" s="363"/>
      <c r="I300" s="308"/>
      <c r="J300" s="309"/>
      <c r="K300" s="307">
        <f t="shared" si="22"/>
        <v>0</v>
      </c>
      <c r="L300" s="310"/>
      <c r="M300" s="310"/>
      <c r="N300" s="310"/>
      <c r="O300" s="311"/>
    </row>
    <row r="301" spans="2:19" ht="35.1" customHeight="1" thickBot="1" x14ac:dyDescent="0.3">
      <c r="B301" s="478" t="s">
        <v>26</v>
      </c>
      <c r="C301" s="479"/>
      <c r="D301" s="479"/>
      <c r="E301" s="479"/>
      <c r="F301" s="479"/>
      <c r="G301" s="479"/>
      <c r="H301" s="479"/>
      <c r="I301" s="479"/>
      <c r="J301" s="479"/>
      <c r="K301" s="480">
        <f>SUM(K290:K300)</f>
        <v>0</v>
      </c>
      <c r="L301" s="472" t="s">
        <v>147</v>
      </c>
      <c r="M301" s="472"/>
      <c r="N301" s="472">
        <f>11-SUM(J295:J300)</f>
        <v>11</v>
      </c>
      <c r="O301" s="473"/>
    </row>
    <row r="302" spans="2:19" ht="9.75" customHeight="1" thickBot="1" x14ac:dyDescent="0.3">
      <c r="B302" s="37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9"/>
    </row>
    <row r="303" spans="2:19" ht="35.1" customHeight="1" x14ac:dyDescent="0.25">
      <c r="B303" s="324" t="s">
        <v>391</v>
      </c>
      <c r="C303" s="325" t="s">
        <v>103</v>
      </c>
      <c r="D303" s="325"/>
      <c r="E303" s="325"/>
      <c r="F303" s="325"/>
      <c r="G303" s="325"/>
      <c r="H303" s="36" t="s">
        <v>23</v>
      </c>
      <c r="I303" s="36" t="s">
        <v>24</v>
      </c>
      <c r="J303" s="36" t="s">
        <v>25</v>
      </c>
      <c r="K303" s="36" t="s">
        <v>26</v>
      </c>
      <c r="L303" s="42" t="s">
        <v>27</v>
      </c>
      <c r="M303" s="42"/>
      <c r="N303" s="42"/>
      <c r="O303" s="326"/>
    </row>
    <row r="304" spans="2:19" ht="35.1" customHeight="1" x14ac:dyDescent="0.25">
      <c r="B304" s="361" t="s">
        <v>392</v>
      </c>
      <c r="C304" s="344" t="s">
        <v>482</v>
      </c>
      <c r="D304" s="344"/>
      <c r="E304" s="344"/>
      <c r="F304" s="344"/>
      <c r="G304" s="344"/>
      <c r="H304" s="307"/>
      <c r="I304" s="308"/>
      <c r="J304" s="352"/>
      <c r="K304" s="307">
        <f t="shared" ref="K304" si="23">IF(H304,1,0)</f>
        <v>0</v>
      </c>
      <c r="L304" s="421"/>
      <c r="M304" s="421"/>
      <c r="N304" s="421"/>
      <c r="O304" s="422"/>
    </row>
    <row r="305" spans="2:15" ht="35.1" customHeight="1" x14ac:dyDescent="0.25">
      <c r="B305" s="414" t="s">
        <v>393</v>
      </c>
      <c r="C305" s="392" t="s">
        <v>58</v>
      </c>
      <c r="D305" s="392"/>
      <c r="E305" s="392"/>
      <c r="F305" s="392"/>
      <c r="G305" s="392"/>
      <c r="H305" s="309"/>
      <c r="I305" s="309"/>
      <c r="J305" s="309"/>
      <c r="K305" s="423"/>
      <c r="L305" s="344"/>
      <c r="M305" s="344"/>
      <c r="N305" s="344"/>
      <c r="O305" s="344"/>
    </row>
    <row r="306" spans="2:15" ht="35.1" customHeight="1" x14ac:dyDescent="0.25">
      <c r="B306" s="361" t="s">
        <v>394</v>
      </c>
      <c r="C306" s="257" t="s">
        <v>484</v>
      </c>
      <c r="D306" s="257"/>
      <c r="E306" s="257"/>
      <c r="F306" s="257"/>
      <c r="G306" s="257"/>
      <c r="H306" s="307"/>
      <c r="I306" s="308"/>
      <c r="J306" s="307"/>
      <c r="K306" s="307">
        <f t="shared" ref="K306:K313" si="24">IF(H306,1,0)</f>
        <v>0</v>
      </c>
      <c r="L306" s="310"/>
      <c r="M306" s="310"/>
      <c r="N306" s="310"/>
      <c r="O306" s="311"/>
    </row>
    <row r="307" spans="2:15" ht="35.1" customHeight="1" x14ac:dyDescent="0.25">
      <c r="B307" s="361" t="s">
        <v>395</v>
      </c>
      <c r="C307" s="386" t="s">
        <v>483</v>
      </c>
      <c r="D307" s="347"/>
      <c r="E307" s="347"/>
      <c r="F307" s="347"/>
      <c r="G307" s="348"/>
      <c r="H307" s="307"/>
      <c r="I307" s="308"/>
      <c r="J307" s="307"/>
      <c r="K307" s="307">
        <f t="shared" si="24"/>
        <v>0</v>
      </c>
      <c r="L307" s="311"/>
      <c r="M307" s="337"/>
      <c r="N307" s="337"/>
      <c r="O307" s="337"/>
    </row>
    <row r="308" spans="2:15" ht="35.1" customHeight="1" x14ac:dyDescent="0.25">
      <c r="B308" s="361" t="s">
        <v>396</v>
      </c>
      <c r="C308" s="257" t="s">
        <v>399</v>
      </c>
      <c r="D308" s="257"/>
      <c r="E308" s="257"/>
      <c r="F308" s="257"/>
      <c r="G308" s="257"/>
      <c r="H308" s="307"/>
      <c r="I308" s="308"/>
      <c r="J308" s="307"/>
      <c r="K308" s="307">
        <f t="shared" si="24"/>
        <v>0</v>
      </c>
      <c r="L308" s="310"/>
      <c r="M308" s="310"/>
      <c r="N308" s="310"/>
      <c r="O308" s="311"/>
    </row>
    <row r="309" spans="2:15" ht="35.1" customHeight="1" x14ac:dyDescent="0.25">
      <c r="B309" s="361" t="s">
        <v>397</v>
      </c>
      <c r="C309" s="257" t="s">
        <v>400</v>
      </c>
      <c r="D309" s="257"/>
      <c r="E309" s="257"/>
      <c r="F309" s="257"/>
      <c r="G309" s="257"/>
      <c r="H309" s="307"/>
      <c r="I309" s="308"/>
      <c r="J309" s="307"/>
      <c r="K309" s="307">
        <f t="shared" si="24"/>
        <v>0</v>
      </c>
      <c r="L309" s="310"/>
      <c r="M309" s="310"/>
      <c r="N309" s="310"/>
      <c r="O309" s="311"/>
    </row>
    <row r="310" spans="2:15" ht="35.1" customHeight="1" x14ac:dyDescent="0.25">
      <c r="B310" s="361" t="s">
        <v>398</v>
      </c>
      <c r="C310" s="257" t="s">
        <v>446</v>
      </c>
      <c r="D310" s="257"/>
      <c r="E310" s="257"/>
      <c r="F310" s="257"/>
      <c r="G310" s="257"/>
      <c r="H310" s="307"/>
      <c r="I310" s="308"/>
      <c r="J310" s="307"/>
      <c r="K310" s="307">
        <f t="shared" si="24"/>
        <v>0</v>
      </c>
      <c r="L310" s="310"/>
      <c r="M310" s="310"/>
      <c r="N310" s="310"/>
      <c r="O310" s="311"/>
    </row>
    <row r="311" spans="2:15" ht="35.1" customHeight="1" x14ac:dyDescent="0.25">
      <c r="B311" s="361" t="s">
        <v>569</v>
      </c>
      <c r="C311" s="257" t="s">
        <v>401</v>
      </c>
      <c r="D311" s="257"/>
      <c r="E311" s="257"/>
      <c r="F311" s="257"/>
      <c r="G311" s="257"/>
      <c r="H311" s="307"/>
      <c r="I311" s="308"/>
      <c r="J311" s="352"/>
      <c r="K311" s="307">
        <f t="shared" si="24"/>
        <v>0</v>
      </c>
      <c r="L311" s="310"/>
      <c r="M311" s="310"/>
      <c r="N311" s="310"/>
      <c r="O311" s="311"/>
    </row>
    <row r="312" spans="2:15" ht="35.1" customHeight="1" x14ac:dyDescent="0.25">
      <c r="B312" s="361" t="s">
        <v>570</v>
      </c>
      <c r="C312" s="312" t="s">
        <v>592</v>
      </c>
      <c r="D312" s="257"/>
      <c r="E312" s="257"/>
      <c r="F312" s="257"/>
      <c r="G312" s="257"/>
      <c r="H312" s="307"/>
      <c r="I312" s="308"/>
      <c r="J312" s="307"/>
      <c r="K312" s="307">
        <f t="shared" si="24"/>
        <v>0</v>
      </c>
      <c r="L312" s="310"/>
      <c r="M312" s="310"/>
      <c r="N312" s="310"/>
      <c r="O312" s="311"/>
    </row>
    <row r="313" spans="2:15" ht="35.1" customHeight="1" thickBot="1" x14ac:dyDescent="0.3">
      <c r="B313" s="361" t="s">
        <v>571</v>
      </c>
      <c r="C313" s="257" t="s">
        <v>529</v>
      </c>
      <c r="D313" s="257"/>
      <c r="E313" s="257"/>
      <c r="F313" s="257"/>
      <c r="G313" s="257"/>
      <c r="H313" s="307"/>
      <c r="I313" s="308"/>
      <c r="J313" s="309"/>
      <c r="K313" s="307">
        <f t="shared" si="24"/>
        <v>0</v>
      </c>
      <c r="L313" s="310"/>
      <c r="M313" s="310"/>
      <c r="N313" s="310"/>
      <c r="O313" s="311"/>
    </row>
    <row r="314" spans="2:15" ht="35.1" customHeight="1" thickBot="1" x14ac:dyDescent="0.3">
      <c r="B314" s="478" t="s">
        <v>26</v>
      </c>
      <c r="C314" s="479"/>
      <c r="D314" s="479"/>
      <c r="E314" s="479"/>
      <c r="F314" s="479"/>
      <c r="G314" s="479"/>
      <c r="H314" s="479"/>
      <c r="I314" s="479"/>
      <c r="J314" s="479"/>
      <c r="K314" s="480">
        <f>SUM(K304:K313)</f>
        <v>0</v>
      </c>
      <c r="L314" s="472" t="s">
        <v>147</v>
      </c>
      <c r="M314" s="472"/>
      <c r="N314" s="472">
        <f>9-SUM(J304:J313)</f>
        <v>9</v>
      </c>
      <c r="O314" s="473"/>
    </row>
    <row r="315" spans="2:15" ht="9.75" customHeight="1" thickBot="1" x14ac:dyDescent="0.3">
      <c r="B315" s="37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9"/>
    </row>
    <row r="316" spans="2:15" ht="35.1" customHeight="1" x14ac:dyDescent="0.25">
      <c r="B316" s="324" t="s">
        <v>402</v>
      </c>
      <c r="C316" s="325" t="s">
        <v>104</v>
      </c>
      <c r="D316" s="325"/>
      <c r="E316" s="325"/>
      <c r="F316" s="325"/>
      <c r="G316" s="325"/>
      <c r="H316" s="36" t="s">
        <v>23</v>
      </c>
      <c r="I316" s="36" t="s">
        <v>24</v>
      </c>
      <c r="J316" s="36" t="s">
        <v>25</v>
      </c>
      <c r="K316" s="36" t="s">
        <v>26</v>
      </c>
      <c r="L316" s="42" t="s">
        <v>27</v>
      </c>
      <c r="M316" s="42"/>
      <c r="N316" s="42"/>
      <c r="O316" s="326"/>
    </row>
    <row r="317" spans="2:15" ht="35.1" customHeight="1" x14ac:dyDescent="0.25">
      <c r="B317" s="361" t="s">
        <v>403</v>
      </c>
      <c r="C317" s="353" t="s">
        <v>593</v>
      </c>
      <c r="D317" s="344"/>
      <c r="E317" s="344"/>
      <c r="F317" s="344"/>
      <c r="G317" s="344"/>
      <c r="H317" s="307"/>
      <c r="I317" s="308"/>
      <c r="J317" s="352"/>
      <c r="K317" s="307">
        <f t="shared" ref="K317:K321" si="25">IF(H317,1,0)</f>
        <v>0</v>
      </c>
      <c r="L317" s="310"/>
      <c r="M317" s="310"/>
      <c r="N317" s="310"/>
      <c r="O317" s="311"/>
    </row>
    <row r="318" spans="2:15" ht="35.1" customHeight="1" x14ac:dyDescent="0.25">
      <c r="B318" s="361" t="s">
        <v>404</v>
      </c>
      <c r="C318" s="353" t="s">
        <v>594</v>
      </c>
      <c r="D318" s="344"/>
      <c r="E318" s="344"/>
      <c r="F318" s="344"/>
      <c r="G318" s="344"/>
      <c r="H318" s="307"/>
      <c r="I318" s="308"/>
      <c r="J318" s="424"/>
      <c r="K318" s="307">
        <f t="shared" si="25"/>
        <v>0</v>
      </c>
      <c r="L318" s="310"/>
      <c r="M318" s="310"/>
      <c r="N318" s="310"/>
      <c r="O318" s="311"/>
    </row>
    <row r="319" spans="2:15" ht="50.25" customHeight="1" x14ac:dyDescent="0.25">
      <c r="B319" s="361" t="s">
        <v>405</v>
      </c>
      <c r="C319" s="344" t="s">
        <v>530</v>
      </c>
      <c r="D319" s="344"/>
      <c r="E319" s="344"/>
      <c r="F319" s="344"/>
      <c r="G319" s="344"/>
      <c r="H319" s="307"/>
      <c r="I319" s="308"/>
      <c r="J319" s="309"/>
      <c r="K319" s="307">
        <f t="shared" si="25"/>
        <v>0</v>
      </c>
      <c r="L319" s="310"/>
      <c r="M319" s="310"/>
      <c r="N319" s="310"/>
      <c r="O319" s="311"/>
    </row>
    <row r="320" spans="2:15" ht="35.1" customHeight="1" x14ac:dyDescent="0.25">
      <c r="B320" s="361" t="s">
        <v>406</v>
      </c>
      <c r="C320" s="353" t="s">
        <v>595</v>
      </c>
      <c r="D320" s="344"/>
      <c r="E320" s="344"/>
      <c r="F320" s="344"/>
      <c r="G320" s="344"/>
      <c r="H320" s="307"/>
      <c r="I320" s="308"/>
      <c r="J320" s="309"/>
      <c r="K320" s="307">
        <f t="shared" si="25"/>
        <v>0</v>
      </c>
      <c r="L320" s="310"/>
      <c r="M320" s="310"/>
      <c r="N320" s="310"/>
      <c r="O320" s="311"/>
    </row>
    <row r="321" spans="2:15" ht="35.1" customHeight="1" thickBot="1" x14ac:dyDescent="0.3">
      <c r="B321" s="361" t="s">
        <v>407</v>
      </c>
      <c r="C321" s="312" t="s">
        <v>531</v>
      </c>
      <c r="D321" s="257"/>
      <c r="E321" s="257"/>
      <c r="F321" s="257"/>
      <c r="G321" s="257"/>
      <c r="H321" s="307"/>
      <c r="I321" s="308"/>
      <c r="J321" s="307"/>
      <c r="K321" s="307">
        <f t="shared" si="25"/>
        <v>0</v>
      </c>
      <c r="L321" s="310"/>
      <c r="M321" s="310"/>
      <c r="N321" s="310"/>
      <c r="O321" s="311"/>
    </row>
    <row r="322" spans="2:15" ht="35.1" customHeight="1" thickBot="1" x14ac:dyDescent="0.3">
      <c r="B322" s="478" t="s">
        <v>26</v>
      </c>
      <c r="C322" s="479"/>
      <c r="D322" s="479"/>
      <c r="E322" s="479"/>
      <c r="F322" s="479"/>
      <c r="G322" s="479"/>
      <c r="H322" s="479"/>
      <c r="I322" s="479"/>
      <c r="J322" s="479"/>
      <c r="K322" s="480">
        <f>SUM(K317:K321)</f>
        <v>0</v>
      </c>
      <c r="L322" s="472" t="s">
        <v>147</v>
      </c>
      <c r="M322" s="472"/>
      <c r="N322" s="472">
        <f>5-SUM(J317:J321)</f>
        <v>5</v>
      </c>
      <c r="O322" s="473"/>
    </row>
    <row r="323" spans="2:15" ht="9.75" customHeight="1" thickBot="1" x14ac:dyDescent="0.3"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</row>
    <row r="324" spans="2:15" ht="35.1" customHeight="1" x14ac:dyDescent="0.25">
      <c r="B324" s="324" t="s">
        <v>408</v>
      </c>
      <c r="C324" s="325" t="s">
        <v>597</v>
      </c>
      <c r="D324" s="325"/>
      <c r="E324" s="325"/>
      <c r="F324" s="325"/>
      <c r="G324" s="325"/>
      <c r="H324" s="36" t="s">
        <v>23</v>
      </c>
      <c r="I324" s="36" t="s">
        <v>24</v>
      </c>
      <c r="J324" s="36" t="s">
        <v>25</v>
      </c>
      <c r="K324" s="36" t="s">
        <v>26</v>
      </c>
      <c r="L324" s="42" t="s">
        <v>27</v>
      </c>
      <c r="M324" s="42"/>
      <c r="N324" s="42"/>
      <c r="O324" s="326"/>
    </row>
    <row r="325" spans="2:15" ht="35.1" customHeight="1" x14ac:dyDescent="0.25">
      <c r="B325" s="361" t="s">
        <v>409</v>
      </c>
      <c r="C325" s="257" t="s">
        <v>417</v>
      </c>
      <c r="D325" s="257"/>
      <c r="E325" s="257"/>
      <c r="F325" s="257"/>
      <c r="G325" s="257"/>
      <c r="H325" s="307"/>
      <c r="I325" s="308"/>
      <c r="J325" s="399"/>
      <c r="K325" s="307">
        <f t="shared" ref="K325:K332" si="26">IF(H325,1,0)</f>
        <v>0</v>
      </c>
      <c r="L325" s="310"/>
      <c r="M325" s="310"/>
      <c r="N325" s="310"/>
      <c r="O325" s="311"/>
    </row>
    <row r="326" spans="2:15" ht="35.1" customHeight="1" x14ac:dyDescent="0.25">
      <c r="B326" s="361" t="s">
        <v>410</v>
      </c>
      <c r="C326" s="343" t="s">
        <v>418</v>
      </c>
      <c r="D326" s="343"/>
      <c r="E326" s="343"/>
      <c r="F326" s="343"/>
      <c r="G326" s="343"/>
      <c r="H326" s="307"/>
      <c r="I326" s="308"/>
      <c r="J326" s="309"/>
      <c r="K326" s="307">
        <f t="shared" si="26"/>
        <v>0</v>
      </c>
      <c r="L326" s="310"/>
      <c r="M326" s="310"/>
      <c r="N326" s="310"/>
      <c r="O326" s="311"/>
    </row>
    <row r="327" spans="2:15" ht="35.1" customHeight="1" x14ac:dyDescent="0.25">
      <c r="B327" s="361" t="s">
        <v>411</v>
      </c>
      <c r="C327" s="257" t="s">
        <v>59</v>
      </c>
      <c r="D327" s="257"/>
      <c r="E327" s="257"/>
      <c r="F327" s="257"/>
      <c r="G327" s="257"/>
      <c r="H327" s="307"/>
      <c r="I327" s="308"/>
      <c r="J327" s="309"/>
      <c r="K327" s="307">
        <f t="shared" si="26"/>
        <v>0</v>
      </c>
      <c r="L327" s="310"/>
      <c r="M327" s="310"/>
      <c r="N327" s="310"/>
      <c r="O327" s="311"/>
    </row>
    <row r="328" spans="2:15" ht="35.1" customHeight="1" x14ac:dyDescent="0.25">
      <c r="B328" s="361" t="s">
        <v>412</v>
      </c>
      <c r="C328" s="257" t="s">
        <v>60</v>
      </c>
      <c r="D328" s="257"/>
      <c r="E328" s="257"/>
      <c r="F328" s="257"/>
      <c r="G328" s="257"/>
      <c r="H328" s="307"/>
      <c r="I328" s="308"/>
      <c r="J328" s="309"/>
      <c r="K328" s="307">
        <f t="shared" si="26"/>
        <v>0</v>
      </c>
      <c r="L328" s="310"/>
      <c r="M328" s="310"/>
      <c r="N328" s="310"/>
      <c r="O328" s="311"/>
    </row>
    <row r="329" spans="2:15" ht="35.1" customHeight="1" x14ac:dyDescent="0.25">
      <c r="B329" s="361" t="s">
        <v>413</v>
      </c>
      <c r="C329" s="257" t="s">
        <v>532</v>
      </c>
      <c r="D329" s="257"/>
      <c r="E329" s="257"/>
      <c r="F329" s="257"/>
      <c r="G329" s="257"/>
      <c r="H329" s="307"/>
      <c r="I329" s="308"/>
      <c r="J329" s="309"/>
      <c r="K329" s="307">
        <f t="shared" si="26"/>
        <v>0</v>
      </c>
      <c r="L329" s="310"/>
      <c r="M329" s="310"/>
      <c r="N329" s="310"/>
      <c r="O329" s="311"/>
    </row>
    <row r="330" spans="2:15" ht="35.1" customHeight="1" x14ac:dyDescent="0.25">
      <c r="B330" s="361" t="s">
        <v>414</v>
      </c>
      <c r="C330" s="257" t="s">
        <v>533</v>
      </c>
      <c r="D330" s="257"/>
      <c r="E330" s="257"/>
      <c r="F330" s="257"/>
      <c r="G330" s="257"/>
      <c r="H330" s="363"/>
      <c r="I330" s="308"/>
      <c r="J330" s="349"/>
      <c r="K330" s="307">
        <f t="shared" si="26"/>
        <v>0</v>
      </c>
      <c r="L330" s="310"/>
      <c r="M330" s="310"/>
      <c r="N330" s="310"/>
      <c r="O330" s="311"/>
    </row>
    <row r="331" spans="2:15" ht="35.1" customHeight="1" x14ac:dyDescent="0.25">
      <c r="B331" s="361" t="s">
        <v>415</v>
      </c>
      <c r="C331" s="257" t="s">
        <v>61</v>
      </c>
      <c r="D331" s="257"/>
      <c r="E331" s="257"/>
      <c r="F331" s="257"/>
      <c r="G331" s="257"/>
      <c r="H331" s="363"/>
      <c r="I331" s="308"/>
      <c r="J331" s="307"/>
      <c r="K331" s="307">
        <f t="shared" si="26"/>
        <v>0</v>
      </c>
      <c r="L331" s="310"/>
      <c r="M331" s="310"/>
      <c r="N331" s="310"/>
      <c r="O331" s="311"/>
    </row>
    <row r="332" spans="2:15" ht="35.1" customHeight="1" thickBot="1" x14ac:dyDescent="0.3">
      <c r="B332" s="361" t="s">
        <v>416</v>
      </c>
      <c r="C332" s="257" t="s">
        <v>534</v>
      </c>
      <c r="D332" s="257"/>
      <c r="E332" s="257"/>
      <c r="F332" s="257"/>
      <c r="G332" s="257"/>
      <c r="H332" s="363"/>
      <c r="I332" s="308"/>
      <c r="J332" s="349"/>
      <c r="K332" s="307">
        <f t="shared" si="26"/>
        <v>0</v>
      </c>
      <c r="L332" s="310"/>
      <c r="M332" s="310"/>
      <c r="N332" s="310"/>
      <c r="O332" s="311"/>
    </row>
    <row r="333" spans="2:15" ht="35.1" customHeight="1" thickBot="1" x14ac:dyDescent="0.3">
      <c r="B333" s="478" t="s">
        <v>26</v>
      </c>
      <c r="C333" s="479"/>
      <c r="D333" s="479"/>
      <c r="E333" s="479"/>
      <c r="F333" s="479"/>
      <c r="G333" s="479"/>
      <c r="H333" s="479"/>
      <c r="I333" s="479"/>
      <c r="J333" s="479"/>
      <c r="K333" s="481">
        <f>SUM(K325:K332)</f>
        <v>0</v>
      </c>
      <c r="L333" s="472" t="s">
        <v>147</v>
      </c>
      <c r="M333" s="472"/>
      <c r="N333" s="472">
        <f>8-SUM(J325:J332)</f>
        <v>8</v>
      </c>
      <c r="O333" s="473"/>
    </row>
    <row r="334" spans="2:15" ht="9.75" customHeight="1" thickBot="1" x14ac:dyDescent="0.3"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</row>
    <row r="335" spans="2:15" ht="42" customHeight="1" thickBot="1" x14ac:dyDescent="0.3">
      <c r="B335" s="355" t="s">
        <v>62</v>
      </c>
      <c r="C335" s="355"/>
      <c r="D335" s="355" t="s">
        <v>63</v>
      </c>
      <c r="E335" s="355"/>
      <c r="F335" s="355"/>
      <c r="G335" s="355"/>
      <c r="H335" s="355"/>
      <c r="I335" s="355"/>
      <c r="J335" s="355"/>
      <c r="K335" s="355"/>
      <c r="L335" s="355"/>
      <c r="M335" s="355"/>
      <c r="N335" s="355"/>
      <c r="O335" s="355"/>
    </row>
    <row r="336" spans="2:15" ht="35.1" customHeight="1" x14ac:dyDescent="0.25">
      <c r="B336" s="324" t="s">
        <v>86</v>
      </c>
      <c r="C336" s="325" t="s">
        <v>105</v>
      </c>
      <c r="D336" s="325"/>
      <c r="E336" s="325"/>
      <c r="F336" s="325"/>
      <c r="G336" s="325"/>
      <c r="H336" s="36" t="s">
        <v>23</v>
      </c>
      <c r="I336" s="36" t="s">
        <v>24</v>
      </c>
      <c r="J336" s="36" t="s">
        <v>25</v>
      </c>
      <c r="K336" s="36" t="s">
        <v>26</v>
      </c>
      <c r="L336" s="42" t="s">
        <v>27</v>
      </c>
      <c r="M336" s="42"/>
      <c r="N336" s="42"/>
      <c r="O336" s="326"/>
    </row>
    <row r="337" spans="2:15" ht="35.1" customHeight="1" x14ac:dyDescent="0.25">
      <c r="B337" s="361" t="s">
        <v>419</v>
      </c>
      <c r="C337" s="257" t="s">
        <v>64</v>
      </c>
      <c r="D337" s="257"/>
      <c r="E337" s="257"/>
      <c r="F337" s="257"/>
      <c r="G337" s="257"/>
      <c r="H337" s="307"/>
      <c r="I337" s="308"/>
      <c r="J337" s="307"/>
      <c r="K337" s="307">
        <f t="shared" ref="K337:K342" si="27">IF(H337,1,0)</f>
        <v>0</v>
      </c>
      <c r="L337" s="310"/>
      <c r="M337" s="310"/>
      <c r="N337" s="310"/>
      <c r="O337" s="311"/>
    </row>
    <row r="338" spans="2:15" ht="35.1" customHeight="1" x14ac:dyDescent="0.25">
      <c r="B338" s="361" t="s">
        <v>420</v>
      </c>
      <c r="C338" s="257" t="s">
        <v>444</v>
      </c>
      <c r="D338" s="257"/>
      <c r="E338" s="257"/>
      <c r="F338" s="257"/>
      <c r="G338" s="257"/>
      <c r="H338" s="307"/>
      <c r="I338" s="308"/>
      <c r="J338" s="352"/>
      <c r="K338" s="307">
        <f t="shared" si="27"/>
        <v>0</v>
      </c>
      <c r="L338" s="310"/>
      <c r="M338" s="310"/>
      <c r="N338" s="310"/>
      <c r="O338" s="311"/>
    </row>
    <row r="339" spans="2:15" ht="35.1" customHeight="1" x14ac:dyDescent="0.25">
      <c r="B339" s="361" t="s">
        <v>421</v>
      </c>
      <c r="C339" s="257" t="s">
        <v>65</v>
      </c>
      <c r="D339" s="257"/>
      <c r="E339" s="257"/>
      <c r="F339" s="257"/>
      <c r="G339" s="257"/>
      <c r="H339" s="307"/>
      <c r="I339" s="308"/>
      <c r="J339" s="307"/>
      <c r="K339" s="307">
        <f t="shared" si="27"/>
        <v>0</v>
      </c>
      <c r="L339" s="310"/>
      <c r="M339" s="310"/>
      <c r="N339" s="310"/>
      <c r="O339" s="311"/>
    </row>
    <row r="340" spans="2:15" ht="35.1" customHeight="1" x14ac:dyDescent="0.25">
      <c r="B340" s="361" t="s">
        <v>422</v>
      </c>
      <c r="C340" s="257" t="s">
        <v>66</v>
      </c>
      <c r="D340" s="257"/>
      <c r="E340" s="257"/>
      <c r="F340" s="257"/>
      <c r="G340" s="257"/>
      <c r="H340" s="307"/>
      <c r="I340" s="308"/>
      <c r="J340" s="309"/>
      <c r="K340" s="307">
        <f t="shared" si="27"/>
        <v>0</v>
      </c>
      <c r="L340" s="310"/>
      <c r="M340" s="310"/>
      <c r="N340" s="310"/>
      <c r="O340" s="311"/>
    </row>
    <row r="341" spans="2:15" ht="35.1" customHeight="1" x14ac:dyDescent="0.25">
      <c r="B341" s="361" t="s">
        <v>423</v>
      </c>
      <c r="C341" s="257" t="s">
        <v>67</v>
      </c>
      <c r="D341" s="257"/>
      <c r="E341" s="257"/>
      <c r="F341" s="257"/>
      <c r="G341" s="257"/>
      <c r="H341" s="307"/>
      <c r="I341" s="308"/>
      <c r="J341" s="352"/>
      <c r="K341" s="307">
        <f t="shared" si="27"/>
        <v>0</v>
      </c>
      <c r="L341" s="310"/>
      <c r="M341" s="310"/>
      <c r="N341" s="310"/>
      <c r="O341" s="311"/>
    </row>
    <row r="342" spans="2:15" ht="35.1" customHeight="1" thickBot="1" x14ac:dyDescent="0.3">
      <c r="B342" s="361" t="s">
        <v>424</v>
      </c>
      <c r="C342" s="257" t="s">
        <v>68</v>
      </c>
      <c r="D342" s="257"/>
      <c r="E342" s="257"/>
      <c r="F342" s="257"/>
      <c r="G342" s="257"/>
      <c r="H342" s="307"/>
      <c r="I342" s="308"/>
      <c r="J342" s="352"/>
      <c r="K342" s="307">
        <f t="shared" si="27"/>
        <v>0</v>
      </c>
      <c r="L342" s="310"/>
      <c r="M342" s="310"/>
      <c r="N342" s="310"/>
      <c r="O342" s="311"/>
    </row>
    <row r="343" spans="2:15" ht="35.1" customHeight="1" thickBot="1" x14ac:dyDescent="0.3">
      <c r="B343" s="478" t="s">
        <v>26</v>
      </c>
      <c r="C343" s="479"/>
      <c r="D343" s="479"/>
      <c r="E343" s="479"/>
      <c r="F343" s="479"/>
      <c r="G343" s="479"/>
      <c r="H343" s="479"/>
      <c r="I343" s="479"/>
      <c r="J343" s="479"/>
      <c r="K343" s="480">
        <f>SUM(K337:K342)</f>
        <v>0</v>
      </c>
      <c r="L343" s="472" t="s">
        <v>147</v>
      </c>
      <c r="M343" s="472"/>
      <c r="N343" s="472">
        <f>6-SUM(J337:J342)</f>
        <v>6</v>
      </c>
      <c r="O343" s="473"/>
    </row>
    <row r="344" spans="2:15" ht="9.75" customHeight="1" thickBot="1" x14ac:dyDescent="0.3"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</row>
    <row r="345" spans="2:15" ht="35.1" customHeight="1" x14ac:dyDescent="0.25">
      <c r="B345" s="324" t="s">
        <v>87</v>
      </c>
      <c r="C345" s="325" t="s">
        <v>106</v>
      </c>
      <c r="D345" s="325"/>
      <c r="E345" s="325"/>
      <c r="F345" s="325"/>
      <c r="G345" s="325"/>
      <c r="H345" s="36" t="s">
        <v>23</v>
      </c>
      <c r="I345" s="36" t="s">
        <v>24</v>
      </c>
      <c r="J345" s="36" t="s">
        <v>25</v>
      </c>
      <c r="K345" s="36" t="s">
        <v>26</v>
      </c>
      <c r="L345" s="42" t="s">
        <v>27</v>
      </c>
      <c r="M345" s="42"/>
      <c r="N345" s="42"/>
      <c r="O345" s="326"/>
    </row>
    <row r="346" spans="2:15" ht="35.1" customHeight="1" x14ac:dyDescent="0.25">
      <c r="B346" s="361" t="s">
        <v>425</v>
      </c>
      <c r="C346" s="344" t="s">
        <v>535</v>
      </c>
      <c r="D346" s="344"/>
      <c r="E346" s="344"/>
      <c r="F346" s="344"/>
      <c r="G346" s="344"/>
      <c r="H346" s="307"/>
      <c r="I346" s="308"/>
      <c r="J346" s="352"/>
      <c r="K346" s="307">
        <f t="shared" ref="K346:K351" si="28">IF(H346,1,0)</f>
        <v>0</v>
      </c>
      <c r="L346" s="310"/>
      <c r="M346" s="310"/>
      <c r="N346" s="310"/>
      <c r="O346" s="311"/>
    </row>
    <row r="347" spans="2:15" ht="35.1" customHeight="1" x14ac:dyDescent="0.25">
      <c r="B347" s="361" t="s">
        <v>426</v>
      </c>
      <c r="C347" s="386" t="s">
        <v>536</v>
      </c>
      <c r="D347" s="347"/>
      <c r="E347" s="347"/>
      <c r="F347" s="347"/>
      <c r="G347" s="348"/>
      <c r="H347" s="307"/>
      <c r="I347" s="308"/>
      <c r="J347" s="352"/>
      <c r="K347" s="419">
        <f t="shared" si="28"/>
        <v>0</v>
      </c>
      <c r="L347" s="311"/>
      <c r="M347" s="337"/>
      <c r="N347" s="337"/>
      <c r="O347" s="337"/>
    </row>
    <row r="348" spans="2:15" ht="35.1" customHeight="1" x14ac:dyDescent="0.25">
      <c r="B348" s="361" t="s">
        <v>427</v>
      </c>
      <c r="C348" s="344" t="s">
        <v>537</v>
      </c>
      <c r="D348" s="344"/>
      <c r="E348" s="344"/>
      <c r="F348" s="344"/>
      <c r="G348" s="344"/>
      <c r="H348" s="307"/>
      <c r="I348" s="308"/>
      <c r="J348" s="307"/>
      <c r="K348" s="419">
        <f t="shared" si="28"/>
        <v>0</v>
      </c>
      <c r="L348" s="310"/>
      <c r="M348" s="310"/>
      <c r="N348" s="310"/>
      <c r="O348" s="311"/>
    </row>
    <row r="349" spans="2:15" ht="35.1" customHeight="1" x14ac:dyDescent="0.25">
      <c r="B349" s="361" t="s">
        <v>428</v>
      </c>
      <c r="C349" s="344" t="s">
        <v>69</v>
      </c>
      <c r="D349" s="344"/>
      <c r="E349" s="344"/>
      <c r="F349" s="344"/>
      <c r="G349" s="344"/>
      <c r="H349" s="307"/>
      <c r="I349" s="308"/>
      <c r="J349" s="307"/>
      <c r="K349" s="419">
        <f t="shared" si="28"/>
        <v>0</v>
      </c>
      <c r="L349" s="310"/>
      <c r="M349" s="310"/>
      <c r="N349" s="310"/>
      <c r="O349" s="311"/>
    </row>
    <row r="350" spans="2:15" ht="35.1" customHeight="1" x14ac:dyDescent="0.25">
      <c r="B350" s="361" t="s">
        <v>449</v>
      </c>
      <c r="C350" s="353" t="s">
        <v>70</v>
      </c>
      <c r="D350" s="344"/>
      <c r="E350" s="344"/>
      <c r="F350" s="344"/>
      <c r="G350" s="344"/>
      <c r="H350" s="307"/>
      <c r="I350" s="308"/>
      <c r="J350" s="307"/>
      <c r="K350" s="419">
        <f t="shared" si="28"/>
        <v>0</v>
      </c>
      <c r="L350" s="310"/>
      <c r="M350" s="310"/>
      <c r="N350" s="310"/>
      <c r="O350" s="311"/>
    </row>
    <row r="351" spans="2:15" ht="35.1" customHeight="1" thickBot="1" x14ac:dyDescent="0.3">
      <c r="B351" s="361" t="s">
        <v>572</v>
      </c>
      <c r="C351" s="344" t="s">
        <v>485</v>
      </c>
      <c r="D351" s="344"/>
      <c r="E351" s="344"/>
      <c r="F351" s="344"/>
      <c r="G351" s="344"/>
      <c r="H351" s="307"/>
      <c r="I351" s="308"/>
      <c r="J351" s="307"/>
      <c r="K351" s="419">
        <f t="shared" si="28"/>
        <v>0</v>
      </c>
      <c r="L351" s="310"/>
      <c r="M351" s="310"/>
      <c r="N351" s="310"/>
      <c r="O351" s="311"/>
    </row>
    <row r="352" spans="2:15" ht="35.1" customHeight="1" thickBot="1" x14ac:dyDescent="0.3">
      <c r="B352" s="478" t="s">
        <v>26</v>
      </c>
      <c r="C352" s="479"/>
      <c r="D352" s="479"/>
      <c r="E352" s="479"/>
      <c r="F352" s="479"/>
      <c r="G352" s="479"/>
      <c r="H352" s="479"/>
      <c r="I352" s="479"/>
      <c r="J352" s="479"/>
      <c r="K352" s="481">
        <f>SUM(K346:K351)</f>
        <v>0</v>
      </c>
      <c r="L352" s="472" t="s">
        <v>147</v>
      </c>
      <c r="M352" s="472"/>
      <c r="N352" s="472">
        <f>6-SUM(J346:J351)</f>
        <v>6</v>
      </c>
      <c r="O352" s="473"/>
    </row>
    <row r="353" spans="2:15" ht="9.75" customHeight="1" thickBot="1" x14ac:dyDescent="0.3"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</row>
    <row r="354" spans="2:15" ht="35.1" customHeight="1" x14ac:dyDescent="0.25">
      <c r="B354" s="324" t="s">
        <v>429</v>
      </c>
      <c r="C354" s="325" t="s">
        <v>107</v>
      </c>
      <c r="D354" s="325"/>
      <c r="E354" s="325"/>
      <c r="F354" s="325"/>
      <c r="G354" s="325"/>
      <c r="H354" s="36" t="s">
        <v>23</v>
      </c>
      <c r="I354" s="36" t="s">
        <v>24</v>
      </c>
      <c r="J354" s="36" t="s">
        <v>25</v>
      </c>
      <c r="K354" s="36" t="s">
        <v>26</v>
      </c>
      <c r="L354" s="326" t="s">
        <v>27</v>
      </c>
      <c r="M354" s="438"/>
      <c r="N354" s="438"/>
      <c r="O354" s="439"/>
    </row>
    <row r="355" spans="2:15" ht="35.1" customHeight="1" x14ac:dyDescent="0.25">
      <c r="B355" s="361" t="s">
        <v>430</v>
      </c>
      <c r="C355" s="257" t="s">
        <v>176</v>
      </c>
      <c r="D355" s="257"/>
      <c r="E355" s="257"/>
      <c r="F355" s="257"/>
      <c r="G355" s="257"/>
      <c r="H355" s="307"/>
      <c r="I355" s="308"/>
      <c r="J355" s="349"/>
      <c r="K355" s="307">
        <f t="shared" ref="K355:K357" si="29">IF(H355,1,0)</f>
        <v>0</v>
      </c>
      <c r="L355" s="426"/>
      <c r="M355" s="436"/>
      <c r="N355" s="436"/>
      <c r="O355" s="437"/>
    </row>
    <row r="356" spans="2:15" ht="35.1" customHeight="1" x14ac:dyDescent="0.25">
      <c r="B356" s="361" t="s">
        <v>431</v>
      </c>
      <c r="C356" s="257" t="s">
        <v>71</v>
      </c>
      <c r="D356" s="257"/>
      <c r="E356" s="257"/>
      <c r="F356" s="257"/>
      <c r="G356" s="257"/>
      <c r="H356" s="307"/>
      <c r="I356" s="308"/>
      <c r="J356" s="349"/>
      <c r="K356" s="307">
        <f t="shared" si="29"/>
        <v>0</v>
      </c>
      <c r="L356" s="426"/>
      <c r="M356" s="436"/>
      <c r="N356" s="436"/>
      <c r="O356" s="437"/>
    </row>
    <row r="357" spans="2:15" ht="35.1" customHeight="1" thickBot="1" x14ac:dyDescent="0.3">
      <c r="B357" s="361" t="s">
        <v>432</v>
      </c>
      <c r="C357" s="257" t="s">
        <v>72</v>
      </c>
      <c r="D357" s="257"/>
      <c r="E357" s="257"/>
      <c r="F357" s="257"/>
      <c r="G357" s="257"/>
      <c r="H357" s="307"/>
      <c r="I357" s="308"/>
      <c r="J357" s="349"/>
      <c r="K357" s="307">
        <f t="shared" si="29"/>
        <v>0</v>
      </c>
      <c r="L357" s="425"/>
      <c r="M357" s="425"/>
      <c r="N357" s="425"/>
      <c r="O357" s="426"/>
    </row>
    <row r="358" spans="2:15" ht="35.1" customHeight="1" thickBot="1" x14ac:dyDescent="0.3">
      <c r="B358" s="478" t="s">
        <v>26</v>
      </c>
      <c r="C358" s="479"/>
      <c r="D358" s="479"/>
      <c r="E358" s="479"/>
      <c r="F358" s="479"/>
      <c r="G358" s="479"/>
      <c r="H358" s="479"/>
      <c r="I358" s="479"/>
      <c r="J358" s="479"/>
      <c r="K358" s="480">
        <f>SUM(K355:K357)</f>
        <v>0</v>
      </c>
      <c r="L358" s="472" t="s">
        <v>147</v>
      </c>
      <c r="M358" s="472"/>
      <c r="N358" s="472">
        <f>3-SUM(J355:J357)</f>
        <v>3</v>
      </c>
      <c r="O358" s="473"/>
    </row>
    <row r="359" spans="2:15" ht="9.75" customHeight="1" x14ac:dyDescent="0.25"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</row>
    <row r="360" spans="2:15" ht="9.75" customHeight="1" x14ac:dyDescent="0.25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</row>
    <row r="361" spans="2:15" ht="9.75" customHeight="1" x14ac:dyDescent="0.25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</row>
    <row r="362" spans="2:15" ht="9.75" customHeight="1" x14ac:dyDescent="0.25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</row>
    <row r="363" spans="2:15" ht="9.75" customHeight="1" x14ac:dyDescent="0.25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</row>
    <row r="364" spans="2:15" ht="9.75" customHeight="1" x14ac:dyDescent="0.25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</row>
    <row r="365" spans="2:15" ht="9.75" customHeight="1" x14ac:dyDescent="0.25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</row>
    <row r="366" spans="2:15" ht="9.75" customHeight="1" x14ac:dyDescent="0.25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</row>
    <row r="367" spans="2:15" ht="9.75" customHeight="1" x14ac:dyDescent="0.25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</row>
    <row r="368" spans="2:15" ht="9.75" customHeight="1" thickBot="1" x14ac:dyDescent="0.3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</row>
    <row r="369" spans="2:16" ht="42" customHeight="1" thickBot="1" x14ac:dyDescent="0.3">
      <c r="B369" s="43" t="s">
        <v>73</v>
      </c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5"/>
    </row>
    <row r="370" spans="2:16" ht="35.1" customHeight="1" x14ac:dyDescent="0.25">
      <c r="B370" s="46" t="s">
        <v>74</v>
      </c>
      <c r="C370" s="47" t="s">
        <v>115</v>
      </c>
      <c r="D370" s="48" t="s">
        <v>143</v>
      </c>
      <c r="E370" s="48" t="s">
        <v>146</v>
      </c>
      <c r="F370" s="48" t="s">
        <v>148</v>
      </c>
      <c r="G370" s="48" t="s">
        <v>154</v>
      </c>
      <c r="H370" s="48" t="s">
        <v>149</v>
      </c>
      <c r="I370" s="48" t="s">
        <v>153</v>
      </c>
      <c r="J370" s="48" t="s">
        <v>159</v>
      </c>
      <c r="K370" s="48" t="s">
        <v>160</v>
      </c>
      <c r="L370" s="48" t="s">
        <v>161</v>
      </c>
      <c r="M370" s="48" t="s">
        <v>162</v>
      </c>
      <c r="N370" s="48" t="s">
        <v>163</v>
      </c>
      <c r="O370" s="49" t="s">
        <v>164</v>
      </c>
      <c r="P370" s="50" t="s">
        <v>630</v>
      </c>
    </row>
    <row r="371" spans="2:16" ht="20.100000000000001" customHeight="1" x14ac:dyDescent="0.25">
      <c r="B371" s="51" t="s">
        <v>79</v>
      </c>
      <c r="C371" s="52">
        <f>SUM(K82)</f>
        <v>0</v>
      </c>
      <c r="D371" s="52">
        <f>SUM(K118)</f>
        <v>0</v>
      </c>
      <c r="E371" s="52">
        <f>SUM(K126)</f>
        <v>0</v>
      </c>
      <c r="F371" s="52">
        <f>SUM(K137)</f>
        <v>0</v>
      </c>
      <c r="G371" s="52">
        <f>SUM(K149)</f>
        <v>0</v>
      </c>
      <c r="H371" s="52">
        <f>SUM(K156)</f>
        <v>0</v>
      </c>
      <c r="I371" s="52">
        <f>SUM(K165)</f>
        <v>0</v>
      </c>
      <c r="J371" s="52">
        <f>SUM(K182)</f>
        <v>0</v>
      </c>
      <c r="K371" s="52">
        <f>SUM(K200)</f>
        <v>0</v>
      </c>
      <c r="L371" s="52">
        <f>SUM(K210)</f>
        <v>0</v>
      </c>
      <c r="M371" s="52">
        <f>SUM(K216)</f>
        <v>0</v>
      </c>
      <c r="N371" s="52">
        <f>SUM(K234)</f>
        <v>0</v>
      </c>
      <c r="O371" s="53">
        <f>SUM(K239)</f>
        <v>0</v>
      </c>
      <c r="P371" s="54">
        <f>SUM(C371:O372)</f>
        <v>0</v>
      </c>
    </row>
    <row r="372" spans="2:16" ht="20.100000000000001" customHeight="1" x14ac:dyDescent="0.25">
      <c r="B372" s="51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3"/>
      <c r="P372" s="54"/>
    </row>
    <row r="373" spans="2:16" ht="20.100000000000001" customHeight="1" x14ac:dyDescent="0.25">
      <c r="B373" s="55" t="s">
        <v>453</v>
      </c>
      <c r="C373" s="56">
        <f>SUM(N82)</f>
        <v>8</v>
      </c>
      <c r="D373" s="56">
        <f>SUM(N118)</f>
        <v>30</v>
      </c>
      <c r="E373" s="56">
        <f>SUM(N126)</f>
        <v>5</v>
      </c>
      <c r="F373" s="56">
        <f>SUM(N137)</f>
        <v>8</v>
      </c>
      <c r="G373" s="56">
        <f>SUM(N149)</f>
        <v>9</v>
      </c>
      <c r="H373" s="56">
        <f>SUM(N156)</f>
        <v>4</v>
      </c>
      <c r="I373" s="56">
        <f>SUM(N165)</f>
        <v>6</v>
      </c>
      <c r="J373" s="56">
        <f>SUM(N182)</f>
        <v>12</v>
      </c>
      <c r="K373" s="56">
        <f>SUM(N200)</f>
        <v>10</v>
      </c>
      <c r="L373" s="56">
        <f>SUM(N210)</f>
        <v>5</v>
      </c>
      <c r="M373" s="56">
        <f>SUM(N216)</f>
        <v>3</v>
      </c>
      <c r="N373" s="56">
        <f>SUM(N234)</f>
        <v>12</v>
      </c>
      <c r="O373" s="57">
        <f>SUM(N239)</f>
        <v>2</v>
      </c>
      <c r="P373" s="58">
        <f>SUM(C373:O374)</f>
        <v>114</v>
      </c>
    </row>
    <row r="374" spans="2:16" ht="20.100000000000001" customHeight="1" thickBot="1" x14ac:dyDescent="0.3">
      <c r="B374" s="59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1"/>
      <c r="P374" s="62"/>
    </row>
    <row r="375" spans="2:16" ht="20.100000000000001" customHeight="1" thickBot="1" x14ac:dyDescent="0.3">
      <c r="B375" s="63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5"/>
      <c r="P375" s="66"/>
    </row>
    <row r="376" spans="2:16" ht="35.1" customHeight="1" x14ac:dyDescent="0.25">
      <c r="B376" s="46" t="s">
        <v>74</v>
      </c>
      <c r="C376" s="48">
        <v>4</v>
      </c>
      <c r="D376" s="48">
        <v>5</v>
      </c>
      <c r="E376" s="48">
        <v>6</v>
      </c>
      <c r="F376" s="48">
        <v>7</v>
      </c>
      <c r="G376" s="48" t="s">
        <v>85</v>
      </c>
      <c r="H376" s="48" t="s">
        <v>155</v>
      </c>
      <c r="I376" s="48" t="s">
        <v>156</v>
      </c>
      <c r="J376" s="48" t="s">
        <v>157</v>
      </c>
      <c r="K376" s="48" t="s">
        <v>86</v>
      </c>
      <c r="L376" s="48" t="s">
        <v>87</v>
      </c>
      <c r="M376" s="67" t="s">
        <v>158</v>
      </c>
      <c r="N376" s="68" t="s">
        <v>631</v>
      </c>
      <c r="O376" s="69"/>
      <c r="P376" s="66"/>
    </row>
    <row r="377" spans="2:16" ht="20.100000000000001" customHeight="1" x14ac:dyDescent="0.25">
      <c r="B377" s="51" t="s">
        <v>79</v>
      </c>
      <c r="C377" s="52">
        <f>SUM(K256)</f>
        <v>0</v>
      </c>
      <c r="D377" s="52">
        <f>SUMIF(K265,K265,K265)</f>
        <v>0</v>
      </c>
      <c r="E377" s="52">
        <f>SUM(K275)</f>
        <v>0</v>
      </c>
      <c r="F377" s="52">
        <f>SUM(K285)</f>
        <v>0</v>
      </c>
      <c r="G377" s="52">
        <f>SUM(K301)</f>
        <v>0</v>
      </c>
      <c r="H377" s="52">
        <f>SUM(K314)</f>
        <v>0</v>
      </c>
      <c r="I377" s="52">
        <f>SUM(K322)</f>
        <v>0</v>
      </c>
      <c r="J377" s="52">
        <f>SUMIF(K333,K333,K333)</f>
        <v>0</v>
      </c>
      <c r="K377" s="52">
        <f>SUM(K343)</f>
        <v>0</v>
      </c>
      <c r="L377" s="52">
        <f>SUM(K352)</f>
        <v>0</v>
      </c>
      <c r="M377" s="70">
        <f>SUM(K358)</f>
        <v>0</v>
      </c>
      <c r="N377" s="71">
        <f>SUM(C377:M378)</f>
        <v>0</v>
      </c>
      <c r="O377" s="72"/>
      <c r="P377" s="66"/>
    </row>
    <row r="378" spans="2:16" ht="20.100000000000001" customHeight="1" x14ac:dyDescent="0.25">
      <c r="B378" s="51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70"/>
      <c r="N378" s="71"/>
      <c r="O378" s="72"/>
      <c r="P378" s="66"/>
    </row>
    <row r="379" spans="2:16" ht="20.100000000000001" customHeight="1" x14ac:dyDescent="0.25">
      <c r="B379" s="55" t="s">
        <v>453</v>
      </c>
      <c r="C379" s="56">
        <f>SUM(N256)</f>
        <v>13</v>
      </c>
      <c r="D379" s="56">
        <f>SUM(K265)</f>
        <v>0</v>
      </c>
      <c r="E379" s="56">
        <f>SUM(N275)</f>
        <v>6</v>
      </c>
      <c r="F379" s="56">
        <f>SUM(N285)</f>
        <v>5</v>
      </c>
      <c r="G379" s="56">
        <f>SUM(N301)</f>
        <v>11</v>
      </c>
      <c r="H379" s="56">
        <f>SUM(N314)</f>
        <v>9</v>
      </c>
      <c r="I379" s="56">
        <f>SUM(N322)</f>
        <v>5</v>
      </c>
      <c r="J379" s="56">
        <f>SUM(K333)</f>
        <v>0</v>
      </c>
      <c r="K379" s="56">
        <f>SUM(N343)</f>
        <v>6</v>
      </c>
      <c r="L379" s="56">
        <f>SUM(N352)</f>
        <v>6</v>
      </c>
      <c r="M379" s="73">
        <f>SUM(N358)</f>
        <v>3</v>
      </c>
      <c r="N379" s="74">
        <f>SUM(C379:M380)</f>
        <v>64</v>
      </c>
      <c r="O379" s="75"/>
      <c r="P379" s="66"/>
    </row>
    <row r="380" spans="2:16" ht="20.100000000000001" customHeight="1" thickBot="1" x14ac:dyDescent="0.3">
      <c r="B380" s="59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76"/>
      <c r="N380" s="77"/>
      <c r="O380" s="78"/>
      <c r="P380" s="66"/>
    </row>
    <row r="381" spans="2:16" ht="9.75" customHeight="1" thickBot="1" x14ac:dyDescent="0.3">
      <c r="B381" s="79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66"/>
    </row>
    <row r="382" spans="2:16" s="6" customFormat="1" ht="35.1" customHeight="1" x14ac:dyDescent="0.25">
      <c r="B382" s="80"/>
      <c r="C382" s="81"/>
      <c r="D382" s="48" t="s">
        <v>75</v>
      </c>
      <c r="E382" s="48" t="s">
        <v>76</v>
      </c>
      <c r="F382" s="48"/>
      <c r="G382" s="48" t="s">
        <v>77</v>
      </c>
      <c r="H382" s="82" t="s">
        <v>78</v>
      </c>
      <c r="I382" s="82"/>
      <c r="J382" s="82"/>
      <c r="K382" s="83"/>
      <c r="L382" s="84"/>
      <c r="M382" s="84"/>
      <c r="N382" s="84"/>
      <c r="O382" s="84"/>
      <c r="P382" s="84"/>
    </row>
    <row r="383" spans="2:16" ht="35.1" customHeight="1" x14ac:dyDescent="0.25">
      <c r="B383" s="85"/>
      <c r="C383" s="86" t="s">
        <v>79</v>
      </c>
      <c r="D383" s="86">
        <f>SUM(P371)</f>
        <v>0</v>
      </c>
      <c r="E383" s="87">
        <f>SUM(N377)</f>
        <v>0</v>
      </c>
      <c r="F383" s="86" t="s">
        <v>80</v>
      </c>
      <c r="G383" s="86">
        <f>SUM(D383:E383)</f>
        <v>0</v>
      </c>
      <c r="H383" s="88">
        <f>SUM(G383/G384)</f>
        <v>0</v>
      </c>
      <c r="I383" s="89"/>
      <c r="J383" s="89"/>
      <c r="K383" s="90"/>
      <c r="L383" s="66"/>
      <c r="M383" s="66"/>
      <c r="N383" s="66"/>
      <c r="O383" s="66"/>
      <c r="P383" s="66"/>
    </row>
    <row r="384" spans="2:16" ht="35.1" customHeight="1" x14ac:dyDescent="0.25">
      <c r="B384" s="85"/>
      <c r="C384" s="91" t="s">
        <v>81</v>
      </c>
      <c r="D384" s="92">
        <f>SUM(P373)</f>
        <v>114</v>
      </c>
      <c r="E384" s="93">
        <f>SUM(N379)</f>
        <v>64</v>
      </c>
      <c r="F384" s="91" t="s">
        <v>80</v>
      </c>
      <c r="G384" s="91">
        <f>SUM(D384:E384)</f>
        <v>178</v>
      </c>
      <c r="H384" s="94"/>
      <c r="I384" s="95"/>
      <c r="J384" s="95"/>
      <c r="K384" s="95"/>
      <c r="L384" s="66"/>
      <c r="M384" s="66"/>
      <c r="N384" s="66"/>
      <c r="O384" s="66"/>
      <c r="P384" s="66"/>
    </row>
    <row r="385" spans="2:16" ht="39" customHeight="1" x14ac:dyDescent="0.3">
      <c r="B385" s="427" t="s">
        <v>82</v>
      </c>
      <c r="C385" s="427"/>
      <c r="D385" s="427"/>
      <c r="E385" s="428"/>
      <c r="F385" s="428"/>
      <c r="G385" s="428"/>
      <c r="H385" s="428"/>
      <c r="I385" s="428"/>
      <c r="J385" s="428"/>
      <c r="K385" s="428"/>
      <c r="L385" s="40"/>
      <c r="M385" s="40"/>
      <c r="N385" s="40"/>
      <c r="O385" s="40"/>
      <c r="P385" s="40"/>
    </row>
    <row r="386" spans="2:16" ht="45" customHeight="1" x14ac:dyDescent="0.3">
      <c r="B386" s="427" t="s">
        <v>83</v>
      </c>
      <c r="C386" s="427"/>
      <c r="D386" s="427"/>
      <c r="E386" s="429"/>
      <c r="F386" s="429"/>
      <c r="G386" s="429"/>
      <c r="H386" s="429"/>
      <c r="I386" s="429"/>
      <c r="J386" s="429"/>
      <c r="K386" s="429"/>
      <c r="L386" s="40"/>
      <c r="M386" s="40"/>
      <c r="N386" s="40"/>
      <c r="O386" s="40"/>
      <c r="P386" s="40"/>
    </row>
    <row r="387" spans="2:16" ht="9.75" customHeight="1" x14ac:dyDescent="0.25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</row>
    <row r="388" spans="2:16" ht="16.7" customHeight="1" x14ac:dyDescent="0.25">
      <c r="B388" s="24" t="s">
        <v>486</v>
      </c>
      <c r="C388" s="25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7"/>
    </row>
    <row r="389" spans="2:16" ht="12.6" customHeight="1" x14ac:dyDescent="0.25">
      <c r="B389" s="28" t="s">
        <v>487</v>
      </c>
      <c r="C389" s="29" t="s">
        <v>612</v>
      </c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1"/>
    </row>
    <row r="390" spans="2:16" ht="16.350000000000001" customHeight="1" x14ac:dyDescent="0.25">
      <c r="B390" s="28" t="s">
        <v>488</v>
      </c>
      <c r="C390" s="29" t="s">
        <v>611</v>
      </c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1"/>
    </row>
    <row r="391" spans="2:16" ht="15" customHeight="1" x14ac:dyDescent="0.25">
      <c r="B391" s="32" t="s">
        <v>489</v>
      </c>
      <c r="C391" s="33" t="s">
        <v>490</v>
      </c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4"/>
    </row>
    <row r="392" spans="2:16" ht="9.75" customHeight="1" thickBot="1" x14ac:dyDescent="0.3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</row>
    <row r="393" spans="2:16" ht="29.1" customHeight="1" thickBot="1" x14ac:dyDescent="0.3">
      <c r="B393" s="18" t="s">
        <v>166</v>
      </c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</row>
    <row r="394" spans="2:16" ht="24.95" customHeight="1" x14ac:dyDescent="0.25">
      <c r="B394" s="430"/>
      <c r="C394" s="431"/>
      <c r="D394" s="431"/>
      <c r="E394" s="431"/>
      <c r="F394" s="431"/>
      <c r="G394" s="431"/>
      <c r="H394" s="431"/>
      <c r="I394" s="431"/>
      <c r="J394" s="431"/>
      <c r="K394" s="431"/>
      <c r="L394" s="431"/>
      <c r="M394" s="431"/>
      <c r="N394" s="431"/>
      <c r="O394" s="432"/>
    </row>
    <row r="395" spans="2:16" ht="24.95" customHeight="1" x14ac:dyDescent="0.25">
      <c r="B395" s="430"/>
      <c r="C395" s="431"/>
      <c r="D395" s="431"/>
      <c r="E395" s="431"/>
      <c r="F395" s="431"/>
      <c r="G395" s="431"/>
      <c r="H395" s="431"/>
      <c r="I395" s="431"/>
      <c r="J395" s="431"/>
      <c r="K395" s="431"/>
      <c r="L395" s="431"/>
      <c r="M395" s="431"/>
      <c r="N395" s="431"/>
      <c r="O395" s="432"/>
    </row>
    <row r="396" spans="2:16" ht="24.95" customHeight="1" x14ac:dyDescent="0.25">
      <c r="B396" s="430"/>
      <c r="C396" s="431"/>
      <c r="D396" s="431"/>
      <c r="E396" s="431"/>
      <c r="F396" s="431"/>
      <c r="G396" s="431"/>
      <c r="H396" s="431"/>
      <c r="I396" s="431"/>
      <c r="J396" s="431"/>
      <c r="K396" s="431"/>
      <c r="L396" s="431"/>
      <c r="M396" s="431"/>
      <c r="N396" s="431"/>
      <c r="O396" s="432"/>
    </row>
    <row r="397" spans="2:16" ht="24.95" customHeight="1" x14ac:dyDescent="0.25">
      <c r="B397" s="430"/>
      <c r="C397" s="431"/>
      <c r="D397" s="431"/>
      <c r="E397" s="431"/>
      <c r="F397" s="431"/>
      <c r="G397" s="431"/>
      <c r="H397" s="431"/>
      <c r="I397" s="431"/>
      <c r="J397" s="431"/>
      <c r="K397" s="431"/>
      <c r="L397" s="431"/>
      <c r="M397" s="431"/>
      <c r="N397" s="431"/>
      <c r="O397" s="432"/>
    </row>
    <row r="398" spans="2:16" ht="24.95" customHeight="1" x14ac:dyDescent="0.25">
      <c r="B398" s="430"/>
      <c r="C398" s="431"/>
      <c r="D398" s="431"/>
      <c r="E398" s="431"/>
      <c r="F398" s="431"/>
      <c r="G398" s="431"/>
      <c r="H398" s="431"/>
      <c r="I398" s="431"/>
      <c r="J398" s="431"/>
      <c r="K398" s="431"/>
      <c r="L398" s="431"/>
      <c r="M398" s="431"/>
      <c r="N398" s="431"/>
      <c r="O398" s="432"/>
    </row>
    <row r="399" spans="2:16" ht="24.95" customHeight="1" x14ac:dyDescent="0.25">
      <c r="B399" s="430"/>
      <c r="C399" s="431"/>
      <c r="D399" s="431"/>
      <c r="E399" s="431"/>
      <c r="F399" s="431"/>
      <c r="G399" s="431"/>
      <c r="H399" s="431"/>
      <c r="I399" s="431"/>
      <c r="J399" s="431"/>
      <c r="K399" s="431"/>
      <c r="L399" s="431"/>
      <c r="M399" s="431"/>
      <c r="N399" s="431"/>
      <c r="O399" s="432"/>
    </row>
    <row r="400" spans="2:16" ht="24.95" customHeight="1" x14ac:dyDescent="0.25">
      <c r="B400" s="430"/>
      <c r="C400" s="431"/>
      <c r="D400" s="431"/>
      <c r="E400" s="431"/>
      <c r="F400" s="431"/>
      <c r="G400" s="431"/>
      <c r="H400" s="431"/>
      <c r="I400" s="431"/>
      <c r="J400" s="431"/>
      <c r="K400" s="431"/>
      <c r="L400" s="431"/>
      <c r="M400" s="431"/>
      <c r="N400" s="431"/>
      <c r="O400" s="432"/>
    </row>
    <row r="401" spans="2:15" ht="24.95" customHeight="1" thickBot="1" x14ac:dyDescent="0.3">
      <c r="B401" s="433"/>
      <c r="C401" s="434"/>
      <c r="D401" s="434"/>
      <c r="E401" s="434"/>
      <c r="F401" s="434"/>
      <c r="G401" s="434"/>
      <c r="H401" s="434"/>
      <c r="I401" s="434"/>
      <c r="J401" s="434"/>
      <c r="K401" s="434"/>
      <c r="L401" s="434"/>
      <c r="M401" s="434"/>
      <c r="N401" s="434"/>
      <c r="O401" s="435"/>
    </row>
  </sheetData>
  <sheetProtection algorithmName="SHA-512" hashValue="tKVdml2222dN41hwZBcjAH34mWzcO7WI3LBe22I4jhofK2QGa9SN/yTm1c8Rmx1ReuxUdeUU+OVpNc5SFPJIkA==" saltValue="aoNqlV/MbSd1KXhS0CWGCA==" spinCount="100000" sheet="1" objects="1" scenarios="1" selectLockedCells="1"/>
  <protectedRanges>
    <protectedRange algorithmName="SHA-512" hashValue="pXBmU9pJOlDZBMf6z4l7nmjnHbmYiFM4COINv9hD5sVQYQdF5PzgK5dW5r+Y7GvkARd38VMMCYuktGiivUql9A==" saltValue="ASD6tdAJ2WiTNtBFHN2FQA==" spinCount="100000" sqref="B369:P384" name="Range1"/>
  </protectedRanges>
  <sortState xmlns:xlrd2="http://schemas.microsoft.com/office/spreadsheetml/2017/richdata2" ref="J14:M25">
    <sortCondition ref="J14:J25"/>
  </sortState>
  <customSheetViews>
    <customSheetView guid="{336E47DE-D589-4AF5-9641-93F595B1C99E}" scale="82" fitToPage="1">
      <selection activeCell="L8" sqref="L8:O8"/>
      <rowBreaks count="9" manualBreakCount="9">
        <brk id="37" max="16383" man="1"/>
        <brk id="82" max="16383" man="1"/>
        <brk id="119" max="16383" man="1"/>
        <brk id="157" max="16383" man="1"/>
        <brk id="183" max="16383" man="1"/>
        <brk id="257" max="16383" man="1"/>
        <brk id="286" max="16383" man="1"/>
        <brk id="323" max="16383" man="1"/>
        <brk id="369" max="16383" man="1"/>
      </rowBreaks>
      <pageMargins left="0.25" right="0.25" top="0.43" bottom="0.4" header="0.3" footer="0.3"/>
      <printOptions horizontalCentered="1"/>
      <pageSetup paperSize="9" scale="57" fitToHeight="0" orientation="portrait" r:id="rId1"/>
    </customSheetView>
  </customSheetViews>
  <mergeCells count="864">
    <mergeCell ref="E385:K385"/>
    <mergeCell ref="E386:K386"/>
    <mergeCell ref="C169:K169"/>
    <mergeCell ref="C289:K289"/>
    <mergeCell ref="C76:K76"/>
    <mergeCell ref="C72:K72"/>
    <mergeCell ref="C108:K108"/>
    <mergeCell ref="C114:K114"/>
    <mergeCell ref="C98:K98"/>
    <mergeCell ref="C85:K85"/>
    <mergeCell ref="P192:S193"/>
    <mergeCell ref="C399:O399"/>
    <mergeCell ref="B29:O29"/>
    <mergeCell ref="M55:O55"/>
    <mergeCell ref="I55:L55"/>
    <mergeCell ref="G55:H55"/>
    <mergeCell ref="L62:M62"/>
    <mergeCell ref="L61:M61"/>
    <mergeCell ref="L60:M60"/>
    <mergeCell ref="L59:M59"/>
    <mergeCell ref="L58:M58"/>
    <mergeCell ref="L57:M57"/>
    <mergeCell ref="L56:M56"/>
    <mergeCell ref="G53:O54"/>
    <mergeCell ref="H384:K384"/>
    <mergeCell ref="H383:K383"/>
    <mergeCell ref="H382:K382"/>
    <mergeCell ref="B198:B199"/>
    <mergeCell ref="B192:B193"/>
    <mergeCell ref="L192:O193"/>
    <mergeCell ref="C180:G180"/>
    <mergeCell ref="B388:C388"/>
    <mergeCell ref="C389:O389"/>
    <mergeCell ref="C390:O390"/>
    <mergeCell ref="C391:O391"/>
    <mergeCell ref="C125:G125"/>
    <mergeCell ref="L126:M126"/>
    <mergeCell ref="N126:O126"/>
    <mergeCell ref="B126:J126"/>
    <mergeCell ref="L121:O121"/>
    <mergeCell ref="L122:O122"/>
    <mergeCell ref="L123:O123"/>
    <mergeCell ref="C195:G195"/>
    <mergeCell ref="B194:B195"/>
    <mergeCell ref="B127:O127"/>
    <mergeCell ref="B138:O138"/>
    <mergeCell ref="B150:O150"/>
    <mergeCell ref="B157:O157"/>
    <mergeCell ref="B167:C167"/>
    <mergeCell ref="D167:O167"/>
    <mergeCell ref="B183:O183"/>
    <mergeCell ref="L174:O174"/>
    <mergeCell ref="C184:G184"/>
    <mergeCell ref="C185:G185"/>
    <mergeCell ref="C187:G187"/>
    <mergeCell ref="C189:G189"/>
    <mergeCell ref="C190:G190"/>
    <mergeCell ref="B182:J182"/>
    <mergeCell ref="L182:M182"/>
    <mergeCell ref="L324:O324"/>
    <mergeCell ref="L325:O325"/>
    <mergeCell ref="B315:O315"/>
    <mergeCell ref="B323:O323"/>
    <mergeCell ref="L313:O313"/>
    <mergeCell ref="L312:O312"/>
    <mergeCell ref="L311:O311"/>
    <mergeCell ref="L326:O326"/>
    <mergeCell ref="C311:G311"/>
    <mergeCell ref="C312:G312"/>
    <mergeCell ref="C313:G313"/>
    <mergeCell ref="B314:J314"/>
    <mergeCell ref="L314:M314"/>
    <mergeCell ref="C316:G316"/>
    <mergeCell ref="C317:G317"/>
    <mergeCell ref="C318:G318"/>
    <mergeCell ref="C319:G319"/>
    <mergeCell ref="C320:G320"/>
    <mergeCell ref="C321:G321"/>
    <mergeCell ref="B322:J322"/>
    <mergeCell ref="N322:O322"/>
    <mergeCell ref="C324:G324"/>
    <mergeCell ref="B286:O286"/>
    <mergeCell ref="L113:O113"/>
    <mergeCell ref="C112:G112"/>
    <mergeCell ref="L112:O112"/>
    <mergeCell ref="C113:G113"/>
    <mergeCell ref="L114:O114"/>
    <mergeCell ref="L108:O108"/>
    <mergeCell ref="L116:O116"/>
    <mergeCell ref="C115:G115"/>
    <mergeCell ref="C116:G116"/>
    <mergeCell ref="L115:O115"/>
    <mergeCell ref="L77:O77"/>
    <mergeCell ref="L78:O78"/>
    <mergeCell ref="L79:O79"/>
    <mergeCell ref="C71:G71"/>
    <mergeCell ref="C73:G73"/>
    <mergeCell ref="L63:M63"/>
    <mergeCell ref="G64:K64"/>
    <mergeCell ref="L64:M64"/>
    <mergeCell ref="G65:K65"/>
    <mergeCell ref="L65:M65"/>
    <mergeCell ref="B58:C58"/>
    <mergeCell ref="B59:C59"/>
    <mergeCell ref="B54:C54"/>
    <mergeCell ref="B55:C55"/>
    <mergeCell ref="J51:K51"/>
    <mergeCell ref="B53:E53"/>
    <mergeCell ref="B51:D51"/>
    <mergeCell ref="B70:C70"/>
    <mergeCell ref="L76:O76"/>
    <mergeCell ref="L279:O279"/>
    <mergeCell ref="L280:O280"/>
    <mergeCell ref="L281:O281"/>
    <mergeCell ref="L282:O282"/>
    <mergeCell ref="L283:O283"/>
    <mergeCell ref="L284:O284"/>
    <mergeCell ref="L265:M265"/>
    <mergeCell ref="N265:O265"/>
    <mergeCell ref="L268:O268"/>
    <mergeCell ref="B266:O266"/>
    <mergeCell ref="L275:M275"/>
    <mergeCell ref="D267:O267"/>
    <mergeCell ref="B267:C267"/>
    <mergeCell ref="D277:O277"/>
    <mergeCell ref="B277:C277"/>
    <mergeCell ref="B276:O276"/>
    <mergeCell ref="L278:O278"/>
    <mergeCell ref="C270:G270"/>
    <mergeCell ref="C271:G271"/>
    <mergeCell ref="C272:G272"/>
    <mergeCell ref="C273:G273"/>
    <mergeCell ref="C274:G274"/>
    <mergeCell ref="K194:K195"/>
    <mergeCell ref="J194:J195"/>
    <mergeCell ref="I194:I195"/>
    <mergeCell ref="C278:G278"/>
    <mergeCell ref="C279:G279"/>
    <mergeCell ref="C280:G280"/>
    <mergeCell ref="C281:G281"/>
    <mergeCell ref="C282:G282"/>
    <mergeCell ref="C283:G283"/>
    <mergeCell ref="B265:J265"/>
    <mergeCell ref="B217:O217"/>
    <mergeCell ref="B235:O235"/>
    <mergeCell ref="B240:O240"/>
    <mergeCell ref="B257:O257"/>
    <mergeCell ref="B196:B197"/>
    <mergeCell ref="I196:I197"/>
    <mergeCell ref="D241:O241"/>
    <mergeCell ref="B241:C241"/>
    <mergeCell ref="B258:C258"/>
    <mergeCell ref="D258:O258"/>
    <mergeCell ref="B211:O211"/>
    <mergeCell ref="C227:G227"/>
    <mergeCell ref="C228:G228"/>
    <mergeCell ref="C229:G229"/>
    <mergeCell ref="N182:O182"/>
    <mergeCell ref="L184:O184"/>
    <mergeCell ref="E49:F49"/>
    <mergeCell ref="B40:D40"/>
    <mergeCell ref="F40:H40"/>
    <mergeCell ref="B44:D44"/>
    <mergeCell ref="E44:O44"/>
    <mergeCell ref="E45:F45"/>
    <mergeCell ref="G45:I45"/>
    <mergeCell ref="J45:K45"/>
    <mergeCell ref="B45:D45"/>
    <mergeCell ref="L176:O176"/>
    <mergeCell ref="L177:O177"/>
    <mergeCell ref="C147:G147"/>
    <mergeCell ref="H50:I50"/>
    <mergeCell ref="C168:G168"/>
    <mergeCell ref="C155:G155"/>
    <mergeCell ref="D70:O70"/>
    <mergeCell ref="B61:C61"/>
    <mergeCell ref="H51:I51"/>
    <mergeCell ref="E51:F51"/>
    <mergeCell ref="B69:O69"/>
    <mergeCell ref="L68:M68"/>
    <mergeCell ref="G56:K56"/>
    <mergeCell ref="H8:K8"/>
    <mergeCell ref="L10:O10"/>
    <mergeCell ref="L9:O9"/>
    <mergeCell ref="L8:O8"/>
    <mergeCell ref="D10:G10"/>
    <mergeCell ref="D9:G9"/>
    <mergeCell ref="D8:G8"/>
    <mergeCell ref="B43:C43"/>
    <mergeCell ref="J49:K49"/>
    <mergeCell ref="B49:D49"/>
    <mergeCell ref="B12:I12"/>
    <mergeCell ref="N22:O22"/>
    <mergeCell ref="J12:O13"/>
    <mergeCell ref="B22:I23"/>
    <mergeCell ref="E21:I21"/>
    <mergeCell ref="E20:I20"/>
    <mergeCell ref="B19:I19"/>
    <mergeCell ref="H18:I18"/>
    <mergeCell ref="B287:C287"/>
    <mergeCell ref="C284:G284"/>
    <mergeCell ref="D287:O287"/>
    <mergeCell ref="L308:O308"/>
    <mergeCell ref="C371:C372"/>
    <mergeCell ref="M377:M378"/>
    <mergeCell ref="N373:N374"/>
    <mergeCell ref="B377:B378"/>
    <mergeCell ref="B359:O359"/>
    <mergeCell ref="N376:O376"/>
    <mergeCell ref="L264:O264"/>
    <mergeCell ref="C259:G259"/>
    <mergeCell ref="C260:G260"/>
    <mergeCell ref="C261:G261"/>
    <mergeCell ref="C262:G262"/>
    <mergeCell ref="C263:G263"/>
    <mergeCell ref="C264:G264"/>
    <mergeCell ref="N275:O275"/>
    <mergeCell ref="B275:J275"/>
    <mergeCell ref="L269:O269"/>
    <mergeCell ref="L270:O270"/>
    <mergeCell ref="L271:O271"/>
    <mergeCell ref="L272:O272"/>
    <mergeCell ref="L273:O273"/>
    <mergeCell ref="L274:O274"/>
    <mergeCell ref="C268:G268"/>
    <mergeCell ref="C269:G269"/>
    <mergeCell ref="L254:O254"/>
    <mergeCell ref="L256:M256"/>
    <mergeCell ref="N256:O256"/>
    <mergeCell ref="C242:G242"/>
    <mergeCell ref="C243:G243"/>
    <mergeCell ref="C244:G244"/>
    <mergeCell ref="C245:G245"/>
    <mergeCell ref="C246:G246"/>
    <mergeCell ref="C247:G247"/>
    <mergeCell ref="C248:G248"/>
    <mergeCell ref="C249:G249"/>
    <mergeCell ref="C250:G250"/>
    <mergeCell ref="C251:G251"/>
    <mergeCell ref="C252:G252"/>
    <mergeCell ref="C253:G253"/>
    <mergeCell ref="C254:G254"/>
    <mergeCell ref="B256:J256"/>
    <mergeCell ref="L246:O246"/>
    <mergeCell ref="L247:O247"/>
    <mergeCell ref="C230:K230"/>
    <mergeCell ref="C225:G225"/>
    <mergeCell ref="L218:O218"/>
    <mergeCell ref="L219:O219"/>
    <mergeCell ref="L220:O220"/>
    <mergeCell ref="L221:O221"/>
    <mergeCell ref="L222:O222"/>
    <mergeCell ref="L223:O223"/>
    <mergeCell ref="L224:O224"/>
    <mergeCell ref="C222:G222"/>
    <mergeCell ref="C223:G223"/>
    <mergeCell ref="C224:G224"/>
    <mergeCell ref="C226:K226"/>
    <mergeCell ref="C220:K220"/>
    <mergeCell ref="C206:G206"/>
    <mergeCell ref="C207:G207"/>
    <mergeCell ref="C208:G208"/>
    <mergeCell ref="B200:J200"/>
    <mergeCell ref="L200:M200"/>
    <mergeCell ref="N200:O200"/>
    <mergeCell ref="L204:O204"/>
    <mergeCell ref="L205:O205"/>
    <mergeCell ref="L206:O206"/>
    <mergeCell ref="L207:O207"/>
    <mergeCell ref="B201:O201"/>
    <mergeCell ref="B203:O203"/>
    <mergeCell ref="D202:O202"/>
    <mergeCell ref="B202:C202"/>
    <mergeCell ref="L185:O185"/>
    <mergeCell ref="L187:O187"/>
    <mergeCell ref="L189:O189"/>
    <mergeCell ref="L190:O190"/>
    <mergeCell ref="C192:K192"/>
    <mergeCell ref="C193:K193"/>
    <mergeCell ref="L198:O199"/>
    <mergeCell ref="L196:O197"/>
    <mergeCell ref="C197:G197"/>
    <mergeCell ref="C199:G199"/>
    <mergeCell ref="J196:J197"/>
    <mergeCell ref="K196:K197"/>
    <mergeCell ref="H198:H199"/>
    <mergeCell ref="I198:I199"/>
    <mergeCell ref="J198:J199"/>
    <mergeCell ref="H196:H197"/>
    <mergeCell ref="L186:O186"/>
    <mergeCell ref="H194:H195"/>
    <mergeCell ref="L194:O195"/>
    <mergeCell ref="C194:G194"/>
    <mergeCell ref="K198:K199"/>
    <mergeCell ref="C196:G196"/>
    <mergeCell ref="L188:O188"/>
    <mergeCell ref="C186:G186"/>
    <mergeCell ref="L178:O178"/>
    <mergeCell ref="L179:O179"/>
    <mergeCell ref="L181:O181"/>
    <mergeCell ref="C170:G170"/>
    <mergeCell ref="C171:G171"/>
    <mergeCell ref="C172:G172"/>
    <mergeCell ref="C173:G173"/>
    <mergeCell ref="C174:G174"/>
    <mergeCell ref="C176:G176"/>
    <mergeCell ref="C177:G177"/>
    <mergeCell ref="C178:G178"/>
    <mergeCell ref="C179:G179"/>
    <mergeCell ref="C181:G181"/>
    <mergeCell ref="L175:O175"/>
    <mergeCell ref="L170:O170"/>
    <mergeCell ref="L171:O171"/>
    <mergeCell ref="L172:O172"/>
    <mergeCell ref="L173:O173"/>
    <mergeCell ref="L180:O180"/>
    <mergeCell ref="C175:G175"/>
    <mergeCell ref="C153:G153"/>
    <mergeCell ref="L156:M156"/>
    <mergeCell ref="N156:O156"/>
    <mergeCell ref="L164:O164"/>
    <mergeCell ref="B156:J156"/>
    <mergeCell ref="L152:O152"/>
    <mergeCell ref="L153:O153"/>
    <mergeCell ref="L154:O154"/>
    <mergeCell ref="L159:O159"/>
    <mergeCell ref="L160:O160"/>
    <mergeCell ref="L161:O161"/>
    <mergeCell ref="L162:O162"/>
    <mergeCell ref="C161:G161"/>
    <mergeCell ref="C162:G162"/>
    <mergeCell ref="C163:G163"/>
    <mergeCell ref="C154:G154"/>
    <mergeCell ref="C307:G307"/>
    <mergeCell ref="L307:O307"/>
    <mergeCell ref="C297:G297"/>
    <mergeCell ref="B334:O334"/>
    <mergeCell ref="D335:O335"/>
    <mergeCell ref="C348:G348"/>
    <mergeCell ref="L336:O336"/>
    <mergeCell ref="C336:G336"/>
    <mergeCell ref="C337:G337"/>
    <mergeCell ref="C338:G338"/>
    <mergeCell ref="C339:G339"/>
    <mergeCell ref="C340:G340"/>
    <mergeCell ref="C341:G341"/>
    <mergeCell ref="C342:G342"/>
    <mergeCell ref="L337:O337"/>
    <mergeCell ref="L338:O338"/>
    <mergeCell ref="N343:O343"/>
    <mergeCell ref="L309:O309"/>
    <mergeCell ref="B335:C335"/>
    <mergeCell ref="L343:M343"/>
    <mergeCell ref="B343:J343"/>
    <mergeCell ref="L327:O327"/>
    <mergeCell ref="C332:G332"/>
    <mergeCell ref="B333:J333"/>
    <mergeCell ref="L293:O293"/>
    <mergeCell ref="L294:O294"/>
    <mergeCell ref="L298:O298"/>
    <mergeCell ref="L300:O300"/>
    <mergeCell ref="B301:J301"/>
    <mergeCell ref="L301:M301"/>
    <mergeCell ref="N301:O301"/>
    <mergeCell ref="L306:O306"/>
    <mergeCell ref="L305:O305"/>
    <mergeCell ref="L304:O304"/>
    <mergeCell ref="C296:G296"/>
    <mergeCell ref="L296:O296"/>
    <mergeCell ref="C299:G299"/>
    <mergeCell ref="L299:O299"/>
    <mergeCell ref="B302:O302"/>
    <mergeCell ref="C295:G295"/>
    <mergeCell ref="L295:O295"/>
    <mergeCell ref="L328:O328"/>
    <mergeCell ref="L329:O329"/>
    <mergeCell ref="C310:G310"/>
    <mergeCell ref="L310:O310"/>
    <mergeCell ref="C349:G349"/>
    <mergeCell ref="C350:G350"/>
    <mergeCell ref="C354:G354"/>
    <mergeCell ref="C355:G355"/>
    <mergeCell ref="C356:G356"/>
    <mergeCell ref="L345:O345"/>
    <mergeCell ref="L346:O346"/>
    <mergeCell ref="L348:O348"/>
    <mergeCell ref="L349:O349"/>
    <mergeCell ref="L350:O350"/>
    <mergeCell ref="L352:M352"/>
    <mergeCell ref="L322:M322"/>
    <mergeCell ref="L358:M358"/>
    <mergeCell ref="N358:O358"/>
    <mergeCell ref="B353:O353"/>
    <mergeCell ref="P373:P374"/>
    <mergeCell ref="P371:P372"/>
    <mergeCell ref="C373:C374"/>
    <mergeCell ref="N352:O352"/>
    <mergeCell ref="L339:O339"/>
    <mergeCell ref="L340:O340"/>
    <mergeCell ref="C357:G357"/>
    <mergeCell ref="D371:D372"/>
    <mergeCell ref="D373:D374"/>
    <mergeCell ref="I371:I372"/>
    <mergeCell ref="J371:J372"/>
    <mergeCell ref="L316:O316"/>
    <mergeCell ref="L317:O317"/>
    <mergeCell ref="L318:O318"/>
    <mergeCell ref="L319:O319"/>
    <mergeCell ref="L320:O320"/>
    <mergeCell ref="L321:O321"/>
    <mergeCell ref="L330:O330"/>
    <mergeCell ref="L341:O341"/>
    <mergeCell ref="L342:O342"/>
    <mergeCell ref="B344:O344"/>
    <mergeCell ref="C347:G347"/>
    <mergeCell ref="L347:O347"/>
    <mergeCell ref="L333:M333"/>
    <mergeCell ref="N333:O333"/>
    <mergeCell ref="C325:G325"/>
    <mergeCell ref="C326:G326"/>
    <mergeCell ref="B369:P369"/>
    <mergeCell ref="L354:O354"/>
    <mergeCell ref="L355:O355"/>
    <mergeCell ref="L356:O356"/>
    <mergeCell ref="L357:O357"/>
    <mergeCell ref="B358:J358"/>
    <mergeCell ref="L155:O155"/>
    <mergeCell ref="C152:G152"/>
    <mergeCell ref="C151:G151"/>
    <mergeCell ref="L140:O140"/>
    <mergeCell ref="L148:O148"/>
    <mergeCell ref="C140:G140"/>
    <mergeCell ref="C142:G142"/>
    <mergeCell ref="L238:O238"/>
    <mergeCell ref="L226:O226"/>
    <mergeCell ref="C232:G232"/>
    <mergeCell ref="C233:G233"/>
    <mergeCell ref="B234:J234"/>
    <mergeCell ref="L236:O236"/>
    <mergeCell ref="C236:G236"/>
    <mergeCell ref="C231:G231"/>
    <mergeCell ref="L210:M210"/>
    <mergeCell ref="B210:J210"/>
    <mergeCell ref="B216:J216"/>
    <mergeCell ref="L216:M216"/>
    <mergeCell ref="C164:G164"/>
    <mergeCell ref="B165:J165"/>
    <mergeCell ref="L165:M165"/>
    <mergeCell ref="N165:O165"/>
    <mergeCell ref="C141:G141"/>
    <mergeCell ref="C102:G102"/>
    <mergeCell ref="C103:G103"/>
    <mergeCell ref="C104:G104"/>
    <mergeCell ref="C105:G105"/>
    <mergeCell ref="C106:G106"/>
    <mergeCell ref="C107:G107"/>
    <mergeCell ref="N379:O380"/>
    <mergeCell ref="L297:O297"/>
    <mergeCell ref="C303:G303"/>
    <mergeCell ref="C304:G304"/>
    <mergeCell ref="C305:G305"/>
    <mergeCell ref="C306:G306"/>
    <mergeCell ref="C308:G308"/>
    <mergeCell ref="C298:G298"/>
    <mergeCell ref="C300:G300"/>
    <mergeCell ref="O373:O374"/>
    <mergeCell ref="D379:D380"/>
    <mergeCell ref="E379:E380"/>
    <mergeCell ref="F379:F380"/>
    <mergeCell ref="G379:G380"/>
    <mergeCell ref="H379:H380"/>
    <mergeCell ref="L377:L378"/>
    <mergeCell ref="C379:C380"/>
    <mergeCell ref="L303:O303"/>
    <mergeCell ref="C136:G136"/>
    <mergeCell ref="L139:O139"/>
    <mergeCell ref="L149:M149"/>
    <mergeCell ref="N149:O149"/>
    <mergeCell ref="B149:J149"/>
    <mergeCell ref="C139:G139"/>
    <mergeCell ref="L136:O136"/>
    <mergeCell ref="L137:M137"/>
    <mergeCell ref="N137:O137"/>
    <mergeCell ref="B137:J137"/>
    <mergeCell ref="C143:G143"/>
    <mergeCell ref="C145:G145"/>
    <mergeCell ref="C148:G148"/>
    <mergeCell ref="L146:O146"/>
    <mergeCell ref="L141:O141"/>
    <mergeCell ref="C144:G144"/>
    <mergeCell ref="L144:O144"/>
    <mergeCell ref="L99:O99"/>
    <mergeCell ref="C96:G96"/>
    <mergeCell ref="L96:O96"/>
    <mergeCell ref="L100:O100"/>
    <mergeCell ref="C99:G99"/>
    <mergeCell ref="C97:G97"/>
    <mergeCell ref="L97:O97"/>
    <mergeCell ref="C100:G100"/>
    <mergeCell ref="L101:O101"/>
    <mergeCell ref="C128:G128"/>
    <mergeCell ref="L129:O129"/>
    <mergeCell ref="L130:O130"/>
    <mergeCell ref="L125:O125"/>
    <mergeCell ref="C117:G117"/>
    <mergeCell ref="B118:J118"/>
    <mergeCell ref="C120:G120"/>
    <mergeCell ref="C121:G121"/>
    <mergeCell ref="C122:G122"/>
    <mergeCell ref="C123:G123"/>
    <mergeCell ref="C124:G124"/>
    <mergeCell ref="B119:O119"/>
    <mergeCell ref="L124:O124"/>
    <mergeCell ref="L117:O117"/>
    <mergeCell ref="L118:M118"/>
    <mergeCell ref="N118:O118"/>
    <mergeCell ref="B9:C9"/>
    <mergeCell ref="B10:C10"/>
    <mergeCell ref="C75:G75"/>
    <mergeCell ref="C77:G77"/>
    <mergeCell ref="C78:G78"/>
    <mergeCell ref="C79:G79"/>
    <mergeCell ref="J23:M23"/>
    <mergeCell ref="I40:K40"/>
    <mergeCell ref="B42:C42"/>
    <mergeCell ref="J16:M16"/>
    <mergeCell ref="J18:M18"/>
    <mergeCell ref="J19:M19"/>
    <mergeCell ref="J21:M21"/>
    <mergeCell ref="K41:L41"/>
    <mergeCell ref="H41:J41"/>
    <mergeCell ref="F41:G41"/>
    <mergeCell ref="D41:E41"/>
    <mergeCell ref="B38:O38"/>
    <mergeCell ref="B26:O26"/>
    <mergeCell ref="L71:O71"/>
    <mergeCell ref="B56:C56"/>
    <mergeCell ref="B60:C60"/>
    <mergeCell ref="B57:C57"/>
    <mergeCell ref="N20:O20"/>
    <mergeCell ref="N21:O21"/>
    <mergeCell ref="L168:O168"/>
    <mergeCell ref="L142:O142"/>
    <mergeCell ref="L143:O143"/>
    <mergeCell ref="L145:O145"/>
    <mergeCell ref="L102:O102"/>
    <mergeCell ref="L103:O103"/>
    <mergeCell ref="L104:O104"/>
    <mergeCell ref="L95:O95"/>
    <mergeCell ref="L105:O105"/>
    <mergeCell ref="L106:O106"/>
    <mergeCell ref="L107:O107"/>
    <mergeCell ref="L133:O133"/>
    <mergeCell ref="L134:O134"/>
    <mergeCell ref="B166:O166"/>
    <mergeCell ref="L163:O163"/>
    <mergeCell ref="L158:O158"/>
    <mergeCell ref="C158:G158"/>
    <mergeCell ref="C159:G159"/>
    <mergeCell ref="C160:G160"/>
    <mergeCell ref="C131:G131"/>
    <mergeCell ref="C132:G132"/>
    <mergeCell ref="C133:G133"/>
    <mergeCell ref="E14:G14"/>
    <mergeCell ref="E13:G13"/>
    <mergeCell ref="B18:D18"/>
    <mergeCell ref="B16:D16"/>
    <mergeCell ref="B15:D15"/>
    <mergeCell ref="B14:D14"/>
    <mergeCell ref="N16:O16"/>
    <mergeCell ref="N18:O18"/>
    <mergeCell ref="N19:O19"/>
    <mergeCell ref="H16:I16"/>
    <mergeCell ref="H15:I15"/>
    <mergeCell ref="H13:I13"/>
    <mergeCell ref="J14:M14"/>
    <mergeCell ref="J15:M15"/>
    <mergeCell ref="B28:O28"/>
    <mergeCell ref="B27:O27"/>
    <mergeCell ref="D42:E42"/>
    <mergeCell ref="H49:I49"/>
    <mergeCell ref="M47:O48"/>
    <mergeCell ref="L47:L48"/>
    <mergeCell ref="J47:K48"/>
    <mergeCell ref="H47:I48"/>
    <mergeCell ref="G47:G48"/>
    <mergeCell ref="E47:F48"/>
    <mergeCell ref="B47:D48"/>
    <mergeCell ref="M49:O49"/>
    <mergeCell ref="D43:O43"/>
    <mergeCell ref="B30:O30"/>
    <mergeCell ref="K31:M31"/>
    <mergeCell ref="K32:M32"/>
    <mergeCell ref="K33:M33"/>
    <mergeCell ref="K34:M34"/>
    <mergeCell ref="K35:M35"/>
    <mergeCell ref="K36:M36"/>
    <mergeCell ref="K37:M37"/>
    <mergeCell ref="M41:O41"/>
    <mergeCell ref="C31:G31"/>
    <mergeCell ref="B1:O1"/>
    <mergeCell ref="D2:O2"/>
    <mergeCell ref="D3:O3"/>
    <mergeCell ref="M4:O4"/>
    <mergeCell ref="D4:E4"/>
    <mergeCell ref="D5:O5"/>
    <mergeCell ref="D6:O6"/>
    <mergeCell ref="B2:C2"/>
    <mergeCell ref="B3:C3"/>
    <mergeCell ref="B4:C4"/>
    <mergeCell ref="B5:C5"/>
    <mergeCell ref="B6:C6"/>
    <mergeCell ref="F4:I4"/>
    <mergeCell ref="J4:L4"/>
    <mergeCell ref="B7:C7"/>
    <mergeCell ref="B8:C8"/>
    <mergeCell ref="B21:D21"/>
    <mergeCell ref="B25:I25"/>
    <mergeCell ref="N23:O23"/>
    <mergeCell ref="J22:M22"/>
    <mergeCell ref="N25:O25"/>
    <mergeCell ref="B17:D17"/>
    <mergeCell ref="E17:G17"/>
    <mergeCell ref="H17:I17"/>
    <mergeCell ref="J17:M17"/>
    <mergeCell ref="N17:O17"/>
    <mergeCell ref="D7:O7"/>
    <mergeCell ref="H14:I14"/>
    <mergeCell ref="B11:O11"/>
    <mergeCell ref="H10:K10"/>
    <mergeCell ref="H9:K9"/>
    <mergeCell ref="N14:O14"/>
    <mergeCell ref="N15:O15"/>
    <mergeCell ref="B20:D20"/>
    <mergeCell ref="B13:D13"/>
    <mergeCell ref="E18:G18"/>
    <mergeCell ref="E16:G16"/>
    <mergeCell ref="E15:G15"/>
    <mergeCell ref="C37:G37"/>
    <mergeCell ref="C36:G36"/>
    <mergeCell ref="C35:G35"/>
    <mergeCell ref="C34:G34"/>
    <mergeCell ref="C33:G33"/>
    <mergeCell ref="C32:G32"/>
    <mergeCell ref="L109:O109"/>
    <mergeCell ref="L110:O110"/>
    <mergeCell ref="L111:O111"/>
    <mergeCell ref="C84:G84"/>
    <mergeCell ref="B39:O39"/>
    <mergeCell ref="L40:O40"/>
    <mergeCell ref="B41:C41"/>
    <mergeCell ref="L82:M82"/>
    <mergeCell ref="C74:G74"/>
    <mergeCell ref="B82:J82"/>
    <mergeCell ref="C80:G80"/>
    <mergeCell ref="C81:G81"/>
    <mergeCell ref="L72:O72"/>
    <mergeCell ref="L73:O73"/>
    <mergeCell ref="L74:O74"/>
    <mergeCell ref="L75:O75"/>
    <mergeCell ref="C101:G101"/>
    <mergeCell ref="L91:O91"/>
    <mergeCell ref="C400:O400"/>
    <mergeCell ref="C401:O401"/>
    <mergeCell ref="L80:O80"/>
    <mergeCell ref="L81:O81"/>
    <mergeCell ref="I379:I380"/>
    <mergeCell ref="N82:O82"/>
    <mergeCell ref="E377:E378"/>
    <mergeCell ref="D377:D378"/>
    <mergeCell ref="F373:F374"/>
    <mergeCell ref="E373:E374"/>
    <mergeCell ref="E371:E372"/>
    <mergeCell ref="F371:F372"/>
    <mergeCell ref="L151:O151"/>
    <mergeCell ref="B239:J239"/>
    <mergeCell ref="L288:O288"/>
    <mergeCell ref="C288:G288"/>
    <mergeCell ref="L208:O208"/>
    <mergeCell ref="L242:O242"/>
    <mergeCell ref="L243:O243"/>
    <mergeCell ref="F377:F378"/>
    <mergeCell ref="G377:G378"/>
    <mergeCell ref="H377:H378"/>
    <mergeCell ref="C94:G94"/>
    <mergeCell ref="L169:O169"/>
    <mergeCell ref="B46:O46"/>
    <mergeCell ref="B52:O52"/>
    <mergeCell ref="B371:B372"/>
    <mergeCell ref="B373:B374"/>
    <mergeCell ref="C87:G87"/>
    <mergeCell ref="L87:O87"/>
    <mergeCell ref="C135:G135"/>
    <mergeCell ref="L135:O135"/>
    <mergeCell ref="C351:G351"/>
    <mergeCell ref="L351:O351"/>
    <mergeCell ref="L147:O147"/>
    <mergeCell ref="C91:G91"/>
    <mergeCell ref="C92:G92"/>
    <mergeCell ref="C93:G93"/>
    <mergeCell ref="L120:O120"/>
    <mergeCell ref="L131:O131"/>
    <mergeCell ref="L132:O132"/>
    <mergeCell ref="C134:G134"/>
    <mergeCell ref="L92:O92"/>
    <mergeCell ref="L128:O128"/>
    <mergeCell ref="C129:G129"/>
    <mergeCell ref="C130:G130"/>
    <mergeCell ref="C213:G213"/>
    <mergeCell ref="C214:G214"/>
    <mergeCell ref="C215:G215"/>
    <mergeCell ref="C218:G218"/>
    <mergeCell ref="C219:G219"/>
    <mergeCell ref="C221:G221"/>
    <mergeCell ref="C398:O398"/>
    <mergeCell ref="C394:O394"/>
    <mergeCell ref="C395:O395"/>
    <mergeCell ref="C396:O396"/>
    <mergeCell ref="C397:O397"/>
    <mergeCell ref="B393:O393"/>
    <mergeCell ref="C327:G327"/>
    <mergeCell ref="C328:G328"/>
    <mergeCell ref="C329:G329"/>
    <mergeCell ref="L331:O331"/>
    <mergeCell ref="L332:O332"/>
    <mergeCell ref="B352:J352"/>
    <mergeCell ref="C345:G345"/>
    <mergeCell ref="C346:G346"/>
    <mergeCell ref="C330:G330"/>
    <mergeCell ref="C331:G331"/>
    <mergeCell ref="N314:O314"/>
    <mergeCell ref="L289:O289"/>
    <mergeCell ref="L290:O290"/>
    <mergeCell ref="L244:O244"/>
    <mergeCell ref="L245:O245"/>
    <mergeCell ref="L291:O291"/>
    <mergeCell ref="L292:O292"/>
    <mergeCell ref="H281:K281"/>
    <mergeCell ref="L285:M285"/>
    <mergeCell ref="N285:O285"/>
    <mergeCell ref="B285:J285"/>
    <mergeCell ref="L248:O248"/>
    <mergeCell ref="L249:O249"/>
    <mergeCell ref="L250:O250"/>
    <mergeCell ref="L251:O251"/>
    <mergeCell ref="L259:O259"/>
    <mergeCell ref="L260:O260"/>
    <mergeCell ref="L261:O261"/>
    <mergeCell ref="L262:O262"/>
    <mergeCell ref="L263:O263"/>
    <mergeCell ref="C255:G255"/>
    <mergeCell ref="L255:O255"/>
    <mergeCell ref="L252:O252"/>
    <mergeCell ref="L253:O253"/>
    <mergeCell ref="C188:G188"/>
    <mergeCell ref="I377:I378"/>
    <mergeCell ref="G373:G374"/>
    <mergeCell ref="H373:H374"/>
    <mergeCell ref="I373:I374"/>
    <mergeCell ref="J373:J374"/>
    <mergeCell ref="K373:K374"/>
    <mergeCell ref="C191:G191"/>
    <mergeCell ref="C290:G290"/>
    <mergeCell ref="C291:G291"/>
    <mergeCell ref="C292:G292"/>
    <mergeCell ref="C293:G293"/>
    <mergeCell ref="C294:G294"/>
    <mergeCell ref="C237:G237"/>
    <mergeCell ref="C238:G238"/>
    <mergeCell ref="C209:G209"/>
    <mergeCell ref="C309:G309"/>
    <mergeCell ref="C198:G198"/>
    <mergeCell ref="C204:G204"/>
    <mergeCell ref="C205:G205"/>
    <mergeCell ref="L373:L374"/>
    <mergeCell ref="K377:K378"/>
    <mergeCell ref="K371:K372"/>
    <mergeCell ref="L371:L372"/>
    <mergeCell ref="M371:M372"/>
    <mergeCell ref="N371:N372"/>
    <mergeCell ref="O371:O372"/>
    <mergeCell ref="J377:J378"/>
    <mergeCell ref="G371:G372"/>
    <mergeCell ref="H371:H372"/>
    <mergeCell ref="B375:O375"/>
    <mergeCell ref="B381:O381"/>
    <mergeCell ref="B379:B380"/>
    <mergeCell ref="B385:D385"/>
    <mergeCell ref="B386:D386"/>
    <mergeCell ref="M373:M374"/>
    <mergeCell ref="J379:J380"/>
    <mergeCell ref="K379:K380"/>
    <mergeCell ref="L379:L380"/>
    <mergeCell ref="M379:M380"/>
    <mergeCell ref="N377:O378"/>
    <mergeCell ref="C377:C378"/>
    <mergeCell ref="C89:G89"/>
    <mergeCell ref="C90:G90"/>
    <mergeCell ref="C95:G95"/>
    <mergeCell ref="L88:O88"/>
    <mergeCell ref="L89:O89"/>
    <mergeCell ref="L90:O90"/>
    <mergeCell ref="L84:O84"/>
    <mergeCell ref="C86:G86"/>
    <mergeCell ref="B83:O83"/>
    <mergeCell ref="L93:O93"/>
    <mergeCell ref="L94:O94"/>
    <mergeCell ref="L86:O86"/>
    <mergeCell ref="B24:I24"/>
    <mergeCell ref="J25:M25"/>
    <mergeCell ref="N24:O24"/>
    <mergeCell ref="J24:M24"/>
    <mergeCell ref="J20:M20"/>
    <mergeCell ref="L191:O191"/>
    <mergeCell ref="L231:O231"/>
    <mergeCell ref="L232:O232"/>
    <mergeCell ref="L233:O233"/>
    <mergeCell ref="N210:O210"/>
    <mergeCell ref="L212:O212"/>
    <mergeCell ref="L213:O213"/>
    <mergeCell ref="L214:O214"/>
    <mergeCell ref="L215:O215"/>
    <mergeCell ref="L225:O225"/>
    <mergeCell ref="G57:K57"/>
    <mergeCell ref="G58:K58"/>
    <mergeCell ref="G59:K59"/>
    <mergeCell ref="G60:K60"/>
    <mergeCell ref="G61:K61"/>
    <mergeCell ref="G62:K62"/>
    <mergeCell ref="G68:K68"/>
    <mergeCell ref="C109:G109"/>
    <mergeCell ref="C110:G110"/>
    <mergeCell ref="C111:G111"/>
    <mergeCell ref="C146:G146"/>
    <mergeCell ref="G63:K63"/>
    <mergeCell ref="B50:D50"/>
    <mergeCell ref="L45:O45"/>
    <mergeCell ref="E50:F50"/>
    <mergeCell ref="K42:L42"/>
    <mergeCell ref="H42:J42"/>
    <mergeCell ref="F42:G42"/>
    <mergeCell ref="M42:O42"/>
    <mergeCell ref="M51:O51"/>
    <mergeCell ref="M50:O50"/>
    <mergeCell ref="J50:K50"/>
    <mergeCell ref="G67:K67"/>
    <mergeCell ref="L67:M67"/>
    <mergeCell ref="L98:O98"/>
    <mergeCell ref="L85:O85"/>
    <mergeCell ref="G66:K66"/>
    <mergeCell ref="L66:M66"/>
    <mergeCell ref="C88:G88"/>
    <mergeCell ref="L234:M234"/>
    <mergeCell ref="N234:O234"/>
    <mergeCell ref="L239:M239"/>
    <mergeCell ref="N239:O239"/>
    <mergeCell ref="L209:O209"/>
    <mergeCell ref="L227:O227"/>
    <mergeCell ref="L228:O228"/>
    <mergeCell ref="L229:O229"/>
    <mergeCell ref="L230:O230"/>
    <mergeCell ref="L237:O237"/>
    <mergeCell ref="N216:O216"/>
    <mergeCell ref="C212:G212"/>
  </mergeCells>
  <phoneticPr fontId="31" type="noConversion"/>
  <dataValidations count="1">
    <dataValidation type="list" allowBlank="1" showInputMessage="1" showErrorMessage="1" sqref="N32:N37 H32:H37" xr:uid="{520BA1EB-434D-4B34-9DC6-1E3B08C73829}">
      <formula1>"Yes, No, Pending, Done"</formula1>
    </dataValidation>
  </dataValidations>
  <printOptions horizontalCentered="1"/>
  <pageMargins left="0.23622047244094491" right="0.23622047244094491" top="0.43307086614173229" bottom="0.47244094488188981" header="0.31496062992125984" footer="0.31496062992125984"/>
  <pageSetup paperSize="9" scale="40" fitToHeight="0" orientation="portrait" r:id="rId2"/>
  <headerFooter>
    <oddFooter>Page &amp;P of &amp;N</oddFooter>
  </headerFooter>
  <rowBreaks count="8" manualBreakCount="8">
    <brk id="68" max="16383" man="1"/>
    <brk id="118" max="16383" man="1"/>
    <brk id="165" max="16383" man="1"/>
    <brk id="200" max="16383" man="1"/>
    <brk id="239" max="16383" man="1"/>
    <brk id="285" max="16383" man="1"/>
    <brk id="333" max="16383" man="1"/>
    <brk id="3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ColWidth="8.85546875" defaultRowHeight="15" x14ac:dyDescent="0.25"/>
  <sheetData/>
  <customSheetViews>
    <customSheetView guid="{336E47DE-D589-4AF5-9641-93F595B1C99E}"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ColWidth="8.85546875" defaultRowHeight="15" x14ac:dyDescent="0.25"/>
  <sheetData/>
  <customSheetViews>
    <customSheetView guid="{336E47DE-D589-4AF5-9641-93F595B1C99E}"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5DE3D70CD2F3459BE62E6F9610517E" ma:contentTypeVersion="6" ma:contentTypeDescription="Create a new document." ma:contentTypeScope="" ma:versionID="116ac51d98cc54065afd9c46362d400f">
  <xsd:schema xmlns:xsd="http://www.w3.org/2001/XMLSchema" xmlns:xs="http://www.w3.org/2001/XMLSchema" xmlns:p="http://schemas.microsoft.com/office/2006/metadata/properties" xmlns:ns2="38cadf9e-e669-4682-84fd-beecae57791f" xmlns:ns3="47170834-6a12-45db-bb0b-ee4881680fc5" targetNamespace="http://schemas.microsoft.com/office/2006/metadata/properties" ma:root="true" ma:fieldsID="04e6d87eab0bdb13c3aafa4ff71404a8" ns2:_="" ns3:_="">
    <xsd:import namespace="38cadf9e-e669-4682-84fd-beecae57791f"/>
    <xsd:import namespace="47170834-6a12-45db-bb0b-ee4881680fc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cadf9e-e669-4682-84fd-beecae57791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70834-6a12-45db-bb0b-ee4881680f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75BD89-A412-438F-989B-5F508291C7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A54C85-A029-4CB5-913F-FB061751D2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C1781CC-1475-462B-8AFB-7C97203993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cadf9e-e669-4682-84fd-beecae57791f"/>
    <ds:schemaRef ds:uri="47170834-6a12-45db-bb0b-ee4881680f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2020.02</vt:lpstr>
      <vt:lpstr>Sheet2</vt:lpstr>
      <vt:lpstr>Sheet3</vt:lpstr>
      <vt:lpstr>'2020.02'!Print_Area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rademant</dc:creator>
  <cp:lastModifiedBy>SASOHN Head Office</cp:lastModifiedBy>
  <cp:lastPrinted>2025-05-16T12:35:51Z</cp:lastPrinted>
  <dcterms:created xsi:type="dcterms:W3CDTF">2014-05-20T06:04:11Z</dcterms:created>
  <dcterms:modified xsi:type="dcterms:W3CDTF">2025-05-16T12:44:51Z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0x010100785DE3D70CD2F3459BE62E6F9610517E</vt:lpwstr>
  </property>
</Properties>
</file>