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view Audit Tool 2019.2020\"/>
    </mc:Choice>
  </mc:AlternateContent>
  <bookViews>
    <workbookView xWindow="0" yWindow="0" windowWidth="28800" windowHeight="11700"/>
  </bookViews>
  <sheets>
    <sheet name="2020.02" sheetId="1" r:id="rId1"/>
    <sheet name="Sheet2" sheetId="2" r:id="rId2"/>
    <sheet name="Sheet3" sheetId="3" r:id="rId3"/>
  </sheets>
  <definedNames>
    <definedName name="_xlnm.Print_Area" localSheetId="0">'2020.02'!$A$1:$N$363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1" i="1" l="1"/>
  <c r="J130" i="1"/>
  <c r="J129" i="1"/>
  <c r="J128" i="1"/>
  <c r="J127" i="1"/>
  <c r="J126" i="1"/>
  <c r="J125" i="1"/>
  <c r="J124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2" i="1"/>
  <c r="J81" i="1"/>
  <c r="J80" i="1"/>
  <c r="J79" i="1"/>
  <c r="J78" i="1"/>
  <c r="J77" i="1"/>
  <c r="M72" i="1" l="1"/>
  <c r="A342" i="1" s="1"/>
  <c r="B341" i="1"/>
  <c r="M109" i="1"/>
  <c r="C341" i="1" s="1"/>
  <c r="D341" i="1"/>
  <c r="E341" i="1"/>
  <c r="F341" i="1"/>
  <c r="M147" i="1"/>
  <c r="G341" i="1" s="1"/>
  <c r="M163" i="1"/>
  <c r="H341" i="1" s="1"/>
  <c r="I341" i="1"/>
  <c r="M191" i="1"/>
  <c r="J341" i="1" s="1"/>
  <c r="M197" i="1"/>
  <c r="K341" i="1" s="1"/>
  <c r="M215" i="1"/>
  <c r="L341" i="1" s="1"/>
  <c r="M220" i="1"/>
  <c r="M341" i="1" s="1"/>
  <c r="M237" i="1"/>
  <c r="B347" i="1" s="1"/>
  <c r="M246" i="1"/>
  <c r="C347" i="1" s="1"/>
  <c r="M256" i="1"/>
  <c r="D347" i="1" s="1"/>
  <c r="E347" i="1"/>
  <c r="F347" i="1"/>
  <c r="M292" i="1"/>
  <c r="G347" i="1" s="1"/>
  <c r="M300" i="1"/>
  <c r="H347" i="1" s="1"/>
  <c r="M311" i="1"/>
  <c r="I347" i="1" s="1"/>
  <c r="M321" i="1"/>
  <c r="J347" i="1" s="1"/>
  <c r="K347" i="1"/>
  <c r="M335" i="1"/>
  <c r="L347" i="1" s="1"/>
  <c r="J334" i="1"/>
  <c r="J333" i="1"/>
  <c r="J332" i="1"/>
  <c r="J327" i="1"/>
  <c r="J326" i="1"/>
  <c r="J325" i="1"/>
  <c r="J324" i="1"/>
  <c r="J320" i="1"/>
  <c r="J319" i="1"/>
  <c r="J318" i="1"/>
  <c r="J317" i="1"/>
  <c r="J316" i="1"/>
  <c r="J315" i="1"/>
  <c r="J310" i="1"/>
  <c r="J309" i="1"/>
  <c r="J308" i="1"/>
  <c r="J307" i="1"/>
  <c r="J306" i="1"/>
  <c r="J305" i="1"/>
  <c r="J304" i="1"/>
  <c r="J303" i="1"/>
  <c r="J299" i="1"/>
  <c r="J298" i="1"/>
  <c r="J297" i="1"/>
  <c r="J296" i="1"/>
  <c r="J295" i="1"/>
  <c r="J291" i="1"/>
  <c r="J290" i="1"/>
  <c r="J289" i="1"/>
  <c r="J288" i="1"/>
  <c r="J287" i="1"/>
  <c r="J286" i="1"/>
  <c r="J285" i="1"/>
  <c r="J283" i="1"/>
  <c r="J279" i="1"/>
  <c r="J277" i="1"/>
  <c r="J275" i="1"/>
  <c r="J274" i="1"/>
  <c r="J273" i="1"/>
  <c r="J272" i="1"/>
  <c r="J271" i="1"/>
  <c r="J265" i="1"/>
  <c r="J264" i="1"/>
  <c r="J263" i="1"/>
  <c r="J261" i="1"/>
  <c r="J260" i="1"/>
  <c r="J255" i="1"/>
  <c r="J254" i="1"/>
  <c r="J253" i="1"/>
  <c r="J252" i="1"/>
  <c r="J251" i="1"/>
  <c r="J250" i="1"/>
  <c r="J245" i="1"/>
  <c r="J244" i="1"/>
  <c r="J243" i="1"/>
  <c r="J242" i="1"/>
  <c r="J241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19" i="1"/>
  <c r="J218" i="1"/>
  <c r="J214" i="1"/>
  <c r="J213" i="1"/>
  <c r="J212" i="1"/>
  <c r="J210" i="1"/>
  <c r="J209" i="1"/>
  <c r="J208" i="1"/>
  <c r="J206" i="1"/>
  <c r="J205" i="1"/>
  <c r="J204" i="1"/>
  <c r="J203" i="1"/>
  <c r="J202" i="1"/>
  <c r="J200" i="1"/>
  <c r="J196" i="1"/>
  <c r="J195" i="1"/>
  <c r="J194" i="1"/>
  <c r="J190" i="1"/>
  <c r="J189" i="1"/>
  <c r="J188" i="1"/>
  <c r="J187" i="1"/>
  <c r="J186" i="1"/>
  <c r="J179" i="1"/>
  <c r="J177" i="1"/>
  <c r="J175" i="1"/>
  <c r="J173" i="1"/>
  <c r="J170" i="1"/>
  <c r="J169" i="1"/>
  <c r="J168" i="1"/>
  <c r="J166" i="1"/>
  <c r="J162" i="1"/>
  <c r="J161" i="1"/>
  <c r="J160" i="1"/>
  <c r="J159" i="1"/>
  <c r="J158" i="1"/>
  <c r="J157" i="1"/>
  <c r="J156" i="1"/>
  <c r="J155" i="1"/>
  <c r="J154" i="1"/>
  <c r="J153" i="1"/>
  <c r="J146" i="1"/>
  <c r="J145" i="1"/>
  <c r="J144" i="1"/>
  <c r="J143" i="1"/>
  <c r="J142" i="1"/>
  <c r="J141" i="1"/>
  <c r="J137" i="1"/>
  <c r="J136" i="1"/>
  <c r="J135" i="1"/>
  <c r="J134" i="1"/>
  <c r="J123" i="1"/>
  <c r="J119" i="1"/>
  <c r="J117" i="1"/>
  <c r="J116" i="1"/>
  <c r="J115" i="1"/>
  <c r="J114" i="1"/>
  <c r="J113" i="1"/>
  <c r="J112" i="1"/>
  <c r="J108" i="1"/>
  <c r="J107" i="1"/>
  <c r="J106" i="1"/>
  <c r="J105" i="1"/>
  <c r="J104" i="1"/>
  <c r="J100" i="1"/>
  <c r="J92" i="1"/>
  <c r="J83" i="1"/>
  <c r="J75" i="1"/>
  <c r="J71" i="1"/>
  <c r="J70" i="1"/>
  <c r="J69" i="1"/>
  <c r="J68" i="1"/>
  <c r="J67" i="1"/>
  <c r="J65" i="1"/>
  <c r="J64" i="1"/>
  <c r="J63" i="1"/>
  <c r="J311" i="1" l="1"/>
  <c r="I345" i="1" s="1"/>
  <c r="J237" i="1"/>
  <c r="B345" i="1" s="1"/>
  <c r="J215" i="1"/>
  <c r="L339" i="1" s="1"/>
  <c r="J256" i="1"/>
  <c r="D345" i="1" s="1"/>
  <c r="J335" i="1"/>
  <c r="L345" i="1" s="1"/>
  <c r="J329" i="1"/>
  <c r="K345" i="1" s="1"/>
  <c r="J321" i="1"/>
  <c r="J345" i="1" s="1"/>
  <c r="J300" i="1"/>
  <c r="H345" i="1" s="1"/>
  <c r="J292" i="1"/>
  <c r="G345" i="1" s="1"/>
  <c r="J280" i="1"/>
  <c r="F345" i="1" s="1"/>
  <c r="J266" i="1"/>
  <c r="E345" i="1" s="1"/>
  <c r="M347" i="1"/>
  <c r="D352" i="1" s="1"/>
  <c r="J246" i="1"/>
  <c r="C345" i="1" s="1"/>
  <c r="J220" i="1"/>
  <c r="M339" i="1" s="1"/>
  <c r="J197" i="1"/>
  <c r="K339" i="1" s="1"/>
  <c r="J181" i="1"/>
  <c r="I339" i="1" s="1"/>
  <c r="J163" i="1"/>
  <c r="H339" i="1" s="1"/>
  <c r="N341" i="1"/>
  <c r="C352" i="1" s="1"/>
  <c r="J72" i="1"/>
  <c r="A340" i="1" s="1"/>
  <c r="J138" i="1"/>
  <c r="F339" i="1" s="1"/>
  <c r="J191" i="1"/>
  <c r="J339" i="1" s="1"/>
  <c r="J147" i="1"/>
  <c r="G339" i="1" s="1"/>
  <c r="J120" i="1"/>
  <c r="D339" i="1" s="1"/>
  <c r="J109" i="1"/>
  <c r="C339" i="1" s="1"/>
  <c r="E339" i="1"/>
  <c r="J101" i="1"/>
  <c r="B339" i="1" s="1"/>
  <c r="M345" i="1" l="1"/>
  <c r="D351" i="1" s="1"/>
  <c r="F352" i="1"/>
  <c r="N339" i="1"/>
  <c r="C351" i="1" s="1"/>
  <c r="F351" i="1" l="1"/>
  <c r="G351" i="1" s="1"/>
</calcChain>
</file>

<file path=xl/sharedStrings.xml><?xml version="1.0" encoding="utf-8"?>
<sst xmlns="http://schemas.openxmlformats.org/spreadsheetml/2006/main" count="768" uniqueCount="586">
  <si>
    <t>Date of audit</t>
  </si>
  <si>
    <t>Name of OHNP</t>
  </si>
  <si>
    <t>Category</t>
  </si>
  <si>
    <t>Company</t>
  </si>
  <si>
    <t>Company :  Tel. No.</t>
  </si>
  <si>
    <t xml:space="preserve">Email: </t>
  </si>
  <si>
    <t>Member No: SASOHN</t>
  </si>
  <si>
    <t>SANC Number:</t>
  </si>
  <si>
    <t>AUDIT TEAM DETAILS</t>
  </si>
  <si>
    <t>SIGNATURE</t>
  </si>
  <si>
    <t>NAME</t>
  </si>
  <si>
    <t xml:space="preserve">NOMINEE DETAILS </t>
  </si>
  <si>
    <t>I hereby acknowledge that I will be audited as part of the requirements of the nomination for OHNP of the year. I hereby give permission for the outcomes of this audit to be used as part of the audit training programme while retaining confidentiality</t>
  </si>
  <si>
    <t>DEMOGRAPHICS</t>
  </si>
  <si>
    <t>Permanent:</t>
  </si>
  <si>
    <t>Other locations served:</t>
  </si>
  <si>
    <t>Number of employees at the addition site that are serviced</t>
  </si>
  <si>
    <t>JOB CLASSIFICATION OF WORKERS</t>
  </si>
  <si>
    <t>Number</t>
  </si>
  <si>
    <t>% of Total</t>
  </si>
  <si>
    <t>Total Number of Workers</t>
  </si>
  <si>
    <t xml:space="preserve">Number in management positions </t>
  </si>
  <si>
    <t>Number in non-Management positions</t>
  </si>
  <si>
    <t>Male</t>
  </si>
  <si>
    <t>Female</t>
  </si>
  <si>
    <t>OCCUPATIONAL HEALTH STAFFING</t>
  </si>
  <si>
    <t>OHNP Full time</t>
  </si>
  <si>
    <t>SECTION 1</t>
  </si>
  <si>
    <t>OCCUPATIONAL HEALTH MANAGEMENT</t>
  </si>
  <si>
    <t>C</t>
  </si>
  <si>
    <t>NC</t>
  </si>
  <si>
    <t>N/A</t>
  </si>
  <si>
    <t>SCORE</t>
  </si>
  <si>
    <t>COMMENT</t>
  </si>
  <si>
    <t>Is there a written policy?</t>
  </si>
  <si>
    <t>Is the policy endorsed by management?</t>
  </si>
  <si>
    <t>Is there a written occupational health service policy?</t>
  </si>
  <si>
    <t>Does it make provision for the ethical aspects of practice?</t>
  </si>
  <si>
    <t>Does it make provision for the rights of the client?</t>
  </si>
  <si>
    <t>Has an OH business plan/ business plan with appropriate actions and measurements been drawn up?</t>
  </si>
  <si>
    <t>Score</t>
  </si>
  <si>
    <t>The OHNP is included in accident/incident investigations according to relevant legislation</t>
  </si>
  <si>
    <t>The OHNP is trained as an accident/incident investigator and proof available?</t>
  </si>
  <si>
    <t>Does the OHNP participate in the induction training?</t>
  </si>
  <si>
    <t>Is a copy of the health risk assessment available in the clinic?</t>
  </si>
  <si>
    <t>Does the OHNP have some input into health risk assessment?</t>
  </si>
  <si>
    <t>Is a copy of the hygiene survey available in the clinic?</t>
  </si>
  <si>
    <t>Is medical surveillance planned according to the health risk assessment and hygiene survey?</t>
  </si>
  <si>
    <t>Is the health risk assessment reviewed and updated?</t>
  </si>
  <si>
    <t xml:space="preserve">Are there specially demarcated storage areas for biological waste? </t>
  </si>
  <si>
    <t xml:space="preserve">Is there proof of regular biological waste disposal, method of disposal, traceability of waste by approved (reputable) waste disposal company? </t>
  </si>
  <si>
    <t>No accumulation of waste visible?</t>
  </si>
  <si>
    <t>Was the OHNP involved in the selection, maintenance and replacement of the PPE?</t>
  </si>
  <si>
    <t>Are emergency care teams with current certificates available?</t>
  </si>
  <si>
    <t>Are all the shifts covered with an emergency care team?</t>
  </si>
  <si>
    <t>Are all legal requirements pertaining to first aid boxes met?</t>
  </si>
  <si>
    <t xml:space="preserve">SECTION 2 </t>
  </si>
  <si>
    <t>Are these policies/procedures followed? (Auditor to choose 1 to demonstrate proof).</t>
  </si>
  <si>
    <t>ELECTRONIC AND PRINTED RECORDS</t>
  </si>
  <si>
    <t>Are the medical records easily accessible?</t>
  </si>
  <si>
    <t>Is a systematic record keeping system maintained?</t>
  </si>
  <si>
    <t xml:space="preserve">SECTION 3 </t>
  </si>
  <si>
    <t>Are appropriate recommendations for health surveillance implemented?</t>
  </si>
  <si>
    <t>There is a matrix to indicate which workers require health surveillance and/or biological monitoring?</t>
  </si>
  <si>
    <t>Is all periodic surveillance risk based?</t>
  </si>
  <si>
    <t>Are the following surveillance activities implemented?</t>
  </si>
  <si>
    <t>Does the OHNP implement the programme according to legislated requirements?</t>
  </si>
  <si>
    <t>Are the following abnormalities identified and dealt with?</t>
  </si>
  <si>
    <t>Are  identified problems relayed in the appropriate manner to:</t>
  </si>
  <si>
    <t>SITE INSPECTIONS – Max 3</t>
  </si>
  <si>
    <t>SECTION 4</t>
  </si>
  <si>
    <t>SECTION 5</t>
  </si>
  <si>
    <t>Are the topics relevant?</t>
  </si>
  <si>
    <t>Is the impact on client health measured?</t>
  </si>
  <si>
    <t xml:space="preserve">Does the OHNP liaise with community resources / agencies? </t>
  </si>
  <si>
    <t>Is the OHNP  involved with COID claims?</t>
  </si>
  <si>
    <t>Are Occupational injuries / diseases reported?</t>
  </si>
  <si>
    <t xml:space="preserve">Is the OHNP involved in a plan to reduce COID claims?              </t>
  </si>
  <si>
    <t>Can the COID claim status be demonstrated?</t>
  </si>
  <si>
    <t xml:space="preserve">SECTION 7 </t>
  </si>
  <si>
    <t>Is there some analysis of problems identified and coordinated via:</t>
  </si>
  <si>
    <t>Is the OHNP involved in any program to reduce absenteeism?</t>
  </si>
  <si>
    <t>SECTION 8</t>
  </si>
  <si>
    <t xml:space="preserve">ENVIRONMENTAL SAFETY </t>
  </si>
  <si>
    <t>Is the OHNP involved in emergency drills?</t>
  </si>
  <si>
    <t>Has the OHNP completed an emergency training update in the past three years?</t>
  </si>
  <si>
    <t>Are current copies of legislation available?</t>
  </si>
  <si>
    <t>Does the clinic have a copy of the SASOHN guidelines?</t>
  </si>
  <si>
    <t>Does the OHNP attend in service training?</t>
  </si>
  <si>
    <t>Does the OHNP attend professional society meetings?</t>
  </si>
  <si>
    <t>Can the OHNP prove continuing professional development?</t>
  </si>
  <si>
    <t>Does the OHNP attend seminars and conferences?</t>
  </si>
  <si>
    <t>IS the OHNP involved in mentorship of learners?</t>
  </si>
  <si>
    <t>STATISTICAL ANALYSIS (Max 8)</t>
  </si>
  <si>
    <t xml:space="preserve">Are health trends identified? </t>
  </si>
  <si>
    <t>Is appropriate action implemented for trends identified?</t>
  </si>
  <si>
    <t>Can the OHNP demonstrate an appropriate use and understanding of clinic statistics?</t>
  </si>
  <si>
    <t xml:space="preserve">Can the OHNP demonstrate a use of the epidemiologic process in disease management? </t>
  </si>
  <si>
    <t xml:space="preserve">Does the clinic practice demonstrate an integration of current research findings? </t>
  </si>
  <si>
    <t xml:space="preserve">Can the OHNP demonstrate the use of research findings in the development of policies and procedures? </t>
  </si>
  <si>
    <t xml:space="preserve">SECTION 9 </t>
  </si>
  <si>
    <t>PHYSICAL ENVIRONMENT</t>
  </si>
  <si>
    <t>Is the facility suitable to the service rendered?</t>
  </si>
  <si>
    <t>Is privacy for clients provided?</t>
  </si>
  <si>
    <t>Has easy access for emergency vehicles been planned?</t>
  </si>
  <si>
    <t>Is there a planned maintenance programme for equipment?</t>
  </si>
  <si>
    <t>Are current calibration documents available?</t>
  </si>
  <si>
    <t>Does the OHNP develop and monitor the service budget?</t>
  </si>
  <si>
    <t>Does the OHNP keep within the operational budget?</t>
  </si>
  <si>
    <t xml:space="preserve">Are available resources secured/motivated on the basis of clinic needs? </t>
  </si>
  <si>
    <t xml:space="preserve">Are the principles of sound management used to secure services and resources? </t>
  </si>
  <si>
    <t>Are internal audits conducted to identify deviations in the service?</t>
  </si>
  <si>
    <t>Are deviations identified in audits actioned for improvement?</t>
  </si>
  <si>
    <t>CALCULATION OF SCORE</t>
  </si>
  <si>
    <t>No:</t>
  </si>
  <si>
    <t>Subtotal 1</t>
  </si>
  <si>
    <t>Actual</t>
  </si>
  <si>
    <t>Max</t>
  </si>
  <si>
    <t>Subtotal 2</t>
  </si>
  <si>
    <t>Final Score</t>
  </si>
  <si>
    <t>Percentage</t>
  </si>
  <si>
    <t>Actual Score</t>
  </si>
  <si>
    <t>=</t>
  </si>
  <si>
    <t>Max Possible</t>
  </si>
  <si>
    <t>Score calculated by:</t>
  </si>
  <si>
    <t>Score verified by:</t>
  </si>
  <si>
    <t>OCCUPATIONAL HEALTH POLICY, PROCEDURES AND RECORDS</t>
  </si>
  <si>
    <t>8.1</t>
  </si>
  <si>
    <t>9.1</t>
  </si>
  <si>
    <t>9.2</t>
  </si>
  <si>
    <t>Is a waste disposal policy is available?</t>
  </si>
  <si>
    <t xml:space="preserve">Is hazard appropriate PPE (chosen) as per risk assessment? </t>
  </si>
  <si>
    <t>Was the OHNP involved in training on the use and storage of PPE?</t>
  </si>
  <si>
    <t>Is PPE available for the OHNP, for use when handling potential hazardous material including biohazards waste?</t>
  </si>
  <si>
    <t xml:space="preserve">HEALTH SURVEILLANCE PROGRAM </t>
  </si>
  <si>
    <t xml:space="preserve">Is the Dispensing License displayed? </t>
  </si>
  <si>
    <t>Is there an EAP in place? If yes, does the OHNP participate?</t>
  </si>
  <si>
    <t>Are adequate systems in place for emergency situations?</t>
  </si>
  <si>
    <t xml:space="preserve">OCCUPATIONAL HEALTH AND SAFETY </t>
  </si>
  <si>
    <t xml:space="preserve">HEALTH  RISK ASSESSMENT </t>
  </si>
  <si>
    <t xml:space="preserve"> WASTE MANAGEMENT </t>
  </si>
  <si>
    <t>Correct ratio of First Aiders trained?</t>
  </si>
  <si>
    <t xml:space="preserve">POLICIES AND PROCEDURES </t>
  </si>
  <si>
    <t xml:space="preserve">PRE-EMPLOYMENT / PRE-PLACEMENT MEDICALS </t>
  </si>
  <si>
    <t>PRIMARY HEALTH  AND MEDICAL CARE</t>
  </si>
  <si>
    <t xml:space="preserve">PRIMARY HEALTH AND MEDICAL CARE </t>
  </si>
  <si>
    <t xml:space="preserve">HEALTH EDUCATION </t>
  </si>
  <si>
    <t>HEALTH EDUCATION</t>
  </si>
  <si>
    <t>Is health education implemented?</t>
  </si>
  <si>
    <t xml:space="preserve">OCCUPATIONAL INJURIES AND DISEASES CLAIMS </t>
  </si>
  <si>
    <t>OCCUPATIONAL INJURIES AND DISEASE CLAIMS</t>
  </si>
  <si>
    <t xml:space="preserve">ABSENTEEISM </t>
  </si>
  <si>
    <t>ABSENTEEISM</t>
  </si>
  <si>
    <t xml:space="preserve">EMERGENCY PROCEDURES </t>
  </si>
  <si>
    <t xml:space="preserve">LEGISLATION, STANDARDS, CODES OF PRACTICE </t>
  </si>
  <si>
    <t xml:space="preserve">PROFESSIONAL TRAINING </t>
  </si>
  <si>
    <t xml:space="preserve">FACILITIES </t>
  </si>
  <si>
    <t>FINANCIAL</t>
  </si>
  <si>
    <t xml:space="preserve">AUDIT </t>
  </si>
  <si>
    <t>Physical Address</t>
  </si>
  <si>
    <t>Postal Address:</t>
  </si>
  <si>
    <t>Construction:</t>
  </si>
  <si>
    <t>Agricultural:</t>
  </si>
  <si>
    <t>Agenda Opening &amp; Closing Meeting</t>
  </si>
  <si>
    <t>Attendance Register</t>
  </si>
  <si>
    <t>Other:</t>
  </si>
  <si>
    <t>1.1.</t>
  </si>
  <si>
    <t>1.1.2</t>
  </si>
  <si>
    <t>SUPPORTING DOCUMENTATION ATTACHED (NOMINEE)</t>
  </si>
  <si>
    <t>CURRENT SANC RECEIPT</t>
  </si>
  <si>
    <t>CURRENT SASOHN RECEIPT</t>
  </si>
  <si>
    <t>CURRICULUM VITAE OF NOMINEE</t>
  </si>
  <si>
    <t>REGIONAL LETTER OF MOTIVATION</t>
  </si>
  <si>
    <t>COPY OF COMPLETED SELF ASSESSMENT (G3)</t>
  </si>
  <si>
    <t>DATE</t>
  </si>
  <si>
    <t>Auditor Contracts with SASOHN</t>
  </si>
  <si>
    <t>PRE-AUDIT PREPARATION BY</t>
  </si>
  <si>
    <t xml:space="preserve">POST - AUDIT </t>
  </si>
  <si>
    <t>DONE</t>
  </si>
  <si>
    <t>Send Outcomes for National Audit</t>
  </si>
  <si>
    <t>Outcome &amp; Report to Nominee</t>
  </si>
  <si>
    <t>File in Central Records with Region</t>
  </si>
  <si>
    <t>File in Central Records at Nat Office</t>
  </si>
  <si>
    <t>Orientation Letter to candidate - tool, programme, etc.</t>
  </si>
  <si>
    <t>FOR OFFICE USE ONLY - BY THE LEAD AUDITOR</t>
  </si>
  <si>
    <t>Temporary:</t>
  </si>
  <si>
    <t>Office Setting:</t>
  </si>
  <si>
    <t>Manufacturing:</t>
  </si>
  <si>
    <t>Elaborate:</t>
  </si>
  <si>
    <t>Approx. Distribution of:</t>
  </si>
  <si>
    <t>Staff</t>
  </si>
  <si>
    <t>Hours Per Week</t>
  </si>
  <si>
    <t>Count</t>
  </si>
  <si>
    <t>OHNP Part time</t>
  </si>
  <si>
    <t>Doctor (OHMP)</t>
  </si>
  <si>
    <t>Other Comments:</t>
  </si>
  <si>
    <t>Abbreviations used in this Tool:</t>
  </si>
  <si>
    <t>MAX = TOT- N/A</t>
  </si>
  <si>
    <t>POLICIES</t>
  </si>
  <si>
    <t>1.2.</t>
  </si>
  <si>
    <t>MANAGING ADVANCED SCREENING SKILLS PRACTICED ON SITE</t>
  </si>
  <si>
    <t>Competency Certification in Spirometry</t>
  </si>
  <si>
    <t>1.3.</t>
  </si>
  <si>
    <t>MAX = TOT-N/A</t>
  </si>
  <si>
    <t>1.4.</t>
  </si>
  <si>
    <t>1.6.</t>
  </si>
  <si>
    <t xml:space="preserve">PERSONAL PROTECTIVE EQUIPMENT </t>
  </si>
  <si>
    <t xml:space="preserve"> </t>
  </si>
  <si>
    <t xml:space="preserve">HEALTH SURVEILLANCE </t>
  </si>
  <si>
    <t>1.7.</t>
  </si>
  <si>
    <t>1.5.</t>
  </si>
  <si>
    <t>8.2.</t>
  </si>
  <si>
    <t>8.3.</t>
  </si>
  <si>
    <t>8.4.</t>
  </si>
  <si>
    <t>9.3.</t>
  </si>
  <si>
    <t>2.1.</t>
  </si>
  <si>
    <t>2.2.</t>
  </si>
  <si>
    <t>3.1.</t>
  </si>
  <si>
    <t>3.2.</t>
  </si>
  <si>
    <t>3.3.</t>
  </si>
  <si>
    <t>3.4.</t>
  </si>
  <si>
    <t>SUBTOTAL</t>
  </si>
  <si>
    <t>Relevant PPE</t>
  </si>
  <si>
    <t>RECOMMENDATIONS</t>
  </si>
  <si>
    <t>MANAGEMENT LETTER OF AUTHORISATION</t>
  </si>
  <si>
    <t>BOOK OPENING &amp; CLOSING MEETING VENUE - per email confirmation</t>
  </si>
  <si>
    <t>USE ONLY THE NUMERAL 1 TO INDICATE FINDING IN THE RELEVENT COLUMN…THE FORMULA IN CERTAIN CELLS WILL AUTOMATICALLY CALCULATE.</t>
  </si>
  <si>
    <t>REGISTERED NURSE</t>
  </si>
  <si>
    <t>RADIOGRAPHER</t>
  </si>
  <si>
    <t>ENROLLED NURSE</t>
  </si>
  <si>
    <t xml:space="preserve">Mining: </t>
  </si>
  <si>
    <t>AUDIT CRITERIA FOR THE OCCUPATIONAL HEALTH PRACTITIONER OF THE YEAR AWARD</t>
  </si>
  <si>
    <r>
      <t xml:space="preserve">FIRST AID - </t>
    </r>
    <r>
      <rPr>
        <i/>
        <sz val="12"/>
        <color theme="1"/>
        <rFont val="Calibri"/>
        <family val="2"/>
        <scheme val="minor"/>
      </rPr>
      <t>To demonstrate adequate emergency services in place</t>
    </r>
  </si>
  <si>
    <r>
      <t>Are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formal audit procedures for compliance with statutory and other standards done?</t>
    </r>
  </si>
  <si>
    <t>Regional Society:</t>
  </si>
  <si>
    <t>Individual OHNP:</t>
  </si>
  <si>
    <t>Corporate OHNP:</t>
  </si>
  <si>
    <t>ROLE / FUCTION</t>
  </si>
  <si>
    <t>Number of employees:</t>
  </si>
  <si>
    <t>Industry Sector:</t>
  </si>
  <si>
    <t>Other: (describe)</t>
  </si>
  <si>
    <t>Fax No.:</t>
  </si>
  <si>
    <t>N/A: Not Applicable</t>
  </si>
  <si>
    <t>NC: Non-Conformance</t>
  </si>
  <si>
    <t>Occupational Health</t>
  </si>
  <si>
    <t>Health and Safety Committee</t>
  </si>
  <si>
    <t>Safety Health Environment and Quality</t>
  </si>
  <si>
    <t>Personal Protective Equipment</t>
  </si>
  <si>
    <t>Occupational Medical Practitioner</t>
  </si>
  <si>
    <t>OHNP</t>
  </si>
  <si>
    <t xml:space="preserve">OH </t>
  </si>
  <si>
    <t xml:space="preserve">H &amp; S Committee </t>
  </si>
  <si>
    <t>SHEQ</t>
  </si>
  <si>
    <t xml:space="preserve">PPE </t>
  </si>
  <si>
    <t xml:space="preserve">OMP </t>
  </si>
  <si>
    <t xml:space="preserve">COID </t>
  </si>
  <si>
    <r>
      <t xml:space="preserve">Occupational Health and Safety Policy </t>
    </r>
    <r>
      <rPr>
        <b/>
        <sz val="12"/>
        <rFont val="Calibri"/>
        <family val="2"/>
        <scheme val="minor"/>
      </rPr>
      <t>( For the Company...)</t>
    </r>
  </si>
  <si>
    <r>
      <t>Occupational Health Service Policy</t>
    </r>
    <r>
      <rPr>
        <b/>
        <sz val="12"/>
        <rFont val="Calibri"/>
        <family val="2"/>
        <scheme val="minor"/>
      </rPr>
      <t xml:space="preserve"> ( For the Clinic…)</t>
    </r>
  </si>
  <si>
    <r>
      <t>SECTION 6</t>
    </r>
    <r>
      <rPr>
        <b/>
        <strike/>
        <sz val="14"/>
        <color rgb="FFFF0000"/>
        <rFont val="Calibri"/>
        <family val="2"/>
        <scheme val="minor"/>
      </rPr>
      <t xml:space="preserve"> </t>
    </r>
  </si>
  <si>
    <t xml:space="preserve">Methodology of record keeping – select five records and check the following:                                                        </t>
  </si>
  <si>
    <t>(Score - 4 correct equals a yes response – less than four is a no response)</t>
  </si>
  <si>
    <t xml:space="preserve">1   2   3   4   5 </t>
  </si>
  <si>
    <t>1.2.1.1</t>
  </si>
  <si>
    <t>1.2.1.2</t>
  </si>
  <si>
    <t>1.2.1.3</t>
  </si>
  <si>
    <t>1.2.1.4</t>
  </si>
  <si>
    <t>1.2.1.5</t>
  </si>
  <si>
    <t>Audiogram results are signed by employees and the Audiometrist who conducted the test</t>
  </si>
  <si>
    <t>1.2.1.6</t>
  </si>
  <si>
    <t>1.2.2.1</t>
  </si>
  <si>
    <t>1.2.1.7</t>
  </si>
  <si>
    <t>1.2.2.2</t>
  </si>
  <si>
    <t>Equipment meets the South African Thoracic Society's specifications including a calibration syringe</t>
  </si>
  <si>
    <t>1.2.2.3</t>
  </si>
  <si>
    <t>Record of spirometer calibration</t>
  </si>
  <si>
    <t>1.2.2.4</t>
  </si>
  <si>
    <t xml:space="preserve">1.2.2.5 </t>
  </si>
  <si>
    <t>Testing conditions are consistent with SANS standard</t>
  </si>
  <si>
    <t>1.2.2.6</t>
  </si>
  <si>
    <t>Copy of SANS 451:2008 is available in the clinic</t>
  </si>
  <si>
    <t>1.2.2.7</t>
  </si>
  <si>
    <t>Used spirometry filters are discarded in the appropriate medical waste container</t>
  </si>
  <si>
    <t>1.2.2.8</t>
  </si>
  <si>
    <t>1.2.2.9</t>
  </si>
  <si>
    <t>Hand set is cleaned correctly according to manufacturers guidelines (infection control)</t>
  </si>
  <si>
    <t>A new filter is used for each employee (infection control)</t>
  </si>
  <si>
    <t>1.2.3.2</t>
  </si>
  <si>
    <t>1.2.3.1</t>
  </si>
  <si>
    <t>The equipment used is correctly maintained and a manual is available</t>
  </si>
  <si>
    <t>1.2.3.3</t>
  </si>
  <si>
    <t>1.2.3.4</t>
  </si>
  <si>
    <t>The distance is clearly marked on the floor</t>
  </si>
  <si>
    <t>1.2.3.5</t>
  </si>
  <si>
    <t>Vision charts, if used, are clean and in good condition</t>
  </si>
  <si>
    <t>1.5.2</t>
  </si>
  <si>
    <t>1.5.5</t>
  </si>
  <si>
    <t>1.5.6</t>
  </si>
  <si>
    <t>2.2.2</t>
  </si>
  <si>
    <t>1.2.4.1</t>
  </si>
  <si>
    <t>1.2.4.2</t>
  </si>
  <si>
    <t>Provision is made to ensure patient privacy and equipment is adequate to a physical examination</t>
  </si>
  <si>
    <t>1.2.4.3</t>
  </si>
  <si>
    <t>Copy of SANS 10083:2012 is available in the clinic</t>
  </si>
  <si>
    <t>8.1.2</t>
  </si>
  <si>
    <t>8.1.4</t>
  </si>
  <si>
    <t>Past calibration certificates are securely stored and accessible</t>
  </si>
  <si>
    <t>Is the policy displayed visibly?</t>
  </si>
  <si>
    <t xml:space="preserve">Compensation of Occupational Injuries Diseases  </t>
  </si>
  <si>
    <t>Valid Calibration certificates of audiometer and booth</t>
  </si>
  <si>
    <t>Physical/Biological checklists are completed on days that Audiometry is conducted</t>
  </si>
  <si>
    <t>There is proof of health education given to employees following audiometry testing</t>
  </si>
  <si>
    <t>Record of calibration is available done prior to commencement on the days that spirometry is conducted</t>
  </si>
  <si>
    <t>The correct distance is maintained if vision charts are used (6m/3m)</t>
  </si>
  <si>
    <t>Charts for testing colour-blindness, if used, are clean and in good condition</t>
  </si>
  <si>
    <t xml:space="preserve">Competency Certification in Physical Examination &amp; Health Assessment Skills </t>
  </si>
  <si>
    <t>Reference documents as required by the DOH must be available (EDL, PHC textbook)</t>
  </si>
  <si>
    <t>1.2.3.6</t>
  </si>
  <si>
    <t>Is proof available that the OHNP’s are involved an in an integrated SHEQ programme? (e.g. safety, hygiene, maintenance)</t>
  </si>
  <si>
    <t>Was an occupational hygiene survey conducted (e.g. noise, chemicals, ventilation)</t>
  </si>
  <si>
    <t>1.5.3</t>
  </si>
  <si>
    <t>1.5.4</t>
  </si>
  <si>
    <t>1.5.7</t>
  </si>
  <si>
    <t>1.5.8</t>
  </si>
  <si>
    <t>1.1.1</t>
  </si>
  <si>
    <t>1.1.1.1</t>
  </si>
  <si>
    <t>1.1.1.2</t>
  </si>
  <si>
    <t>1.1.1.3</t>
  </si>
  <si>
    <t>1.1.2.1</t>
  </si>
  <si>
    <t>1.1.2.2</t>
  </si>
  <si>
    <t>1.1.2.3</t>
  </si>
  <si>
    <t>1.1.3</t>
  </si>
  <si>
    <t>1.1.4</t>
  </si>
  <si>
    <t>1.2</t>
  </si>
  <si>
    <t>1.3</t>
  </si>
  <si>
    <t>1.3.1</t>
  </si>
  <si>
    <t>1.3.2</t>
  </si>
  <si>
    <t>1.3.3</t>
  </si>
  <si>
    <t>1.3.4</t>
  </si>
  <si>
    <t>1.3.5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</si>
  <si>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</si>
  <si>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</si>
  <si>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</si>
  <si>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</si>
  <si>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</si>
  <si>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</si>
  <si>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</si>
  <si>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</si>
  <si>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1.5</t>
  </si>
  <si>
    <t>1.5.1</t>
  </si>
  <si>
    <r>
      <t>Is there a health care risk waste</t>
    </r>
    <r>
      <rPr>
        <sz val="12"/>
        <rFont val="Calibri"/>
        <family val="2"/>
        <scheme val="minor"/>
      </rPr>
      <t xml:space="preserve"> poster on segregation displayed?</t>
    </r>
  </si>
  <si>
    <t>Is waste separated at source e.g. sharps, medical and pharmaceutical?</t>
  </si>
  <si>
    <t>Is the Medical Waste register available and up to date?</t>
  </si>
  <si>
    <t>Is the clinic registered as a hazardous waste generator and the certificate available?</t>
  </si>
  <si>
    <t>1.6.1</t>
  </si>
  <si>
    <t>1.6.2</t>
  </si>
  <si>
    <t>1.6.3</t>
  </si>
  <si>
    <t>1.6.4</t>
  </si>
  <si>
    <t>1.6</t>
  </si>
  <si>
    <t>1.7</t>
  </si>
  <si>
    <t>1.7.1</t>
  </si>
  <si>
    <t>1.7.2</t>
  </si>
  <si>
    <t>1.7.3</t>
  </si>
  <si>
    <t>1.7.4</t>
  </si>
  <si>
    <t>1.7.5</t>
  </si>
  <si>
    <t>1.7.6</t>
  </si>
  <si>
    <t>2.1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</si>
  <si>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</si>
  <si>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</si>
  <si>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</si>
  <si>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</si>
  <si>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</si>
  <si>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</si>
  <si>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</si>
  <si>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</si>
  <si>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</si>
  <si>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</si>
  <si>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2.1.2</t>
  </si>
  <si>
    <t>Medical surveillance</t>
  </si>
  <si>
    <t>Health Education</t>
  </si>
  <si>
    <t>Health Promotion</t>
  </si>
  <si>
    <t>Emergency management</t>
  </si>
  <si>
    <t>Clinic practice</t>
  </si>
  <si>
    <t>High risk occupations including special investigations</t>
  </si>
  <si>
    <t>Needles/sharps and accidental exposure to biohazard waste</t>
  </si>
  <si>
    <t xml:space="preserve">Disposal of mercury spills, clean up and disposal </t>
  </si>
  <si>
    <t>Sector specific e.g. Minimum standards of fitness</t>
  </si>
  <si>
    <t>2.2</t>
  </si>
  <si>
    <t>2.2.1</t>
  </si>
  <si>
    <t>2.2.3</t>
  </si>
  <si>
    <t>2.2.4</t>
  </si>
  <si>
    <t>2.2.5</t>
  </si>
  <si>
    <t>2.2.6</t>
  </si>
  <si>
    <t>2.2.6.1</t>
  </si>
  <si>
    <t>2.2.6.2</t>
  </si>
  <si>
    <t>2.2.6.3</t>
  </si>
  <si>
    <t>2.2.6.4</t>
  </si>
  <si>
    <t xml:space="preserve">Signatures                                                                                        
</t>
  </si>
  <si>
    <t>Entries audited or reviewed by OMP</t>
  </si>
  <si>
    <t>Records archived for appropriate time</t>
  </si>
  <si>
    <t>Medications in files are found in drug register</t>
  </si>
  <si>
    <t>Are electronic/printed records stored so that security and confidentiality are maintained: e.g. electronic firewall, printed copies fireproof?</t>
  </si>
  <si>
    <t>Can records be viewed individually and in groups for trend analysis?</t>
  </si>
  <si>
    <t>There is an individual medical file for each worker, including contractors?</t>
  </si>
  <si>
    <t>3.1</t>
  </si>
  <si>
    <t>3.1.1</t>
  </si>
  <si>
    <t>3.1.2</t>
  </si>
  <si>
    <t>3.1.3</t>
  </si>
  <si>
    <t>3.1.4</t>
  </si>
  <si>
    <t>3.1.5</t>
  </si>
  <si>
    <t>Is there a structured programme for the implementation of the health surveillance?</t>
  </si>
  <si>
    <t>Are nursing care plans for workers are developed to prevent occupational disease?</t>
  </si>
  <si>
    <t>Does the OHNP undergo medical surveillance and immunization as per risk assessment?</t>
  </si>
  <si>
    <t>3.2</t>
  </si>
  <si>
    <t>3.2.1</t>
  </si>
  <si>
    <t>3.2.2</t>
  </si>
  <si>
    <t>3.2.3</t>
  </si>
  <si>
    <t>There are formats used to determine suitability for work? (OREP)</t>
  </si>
  <si>
    <t xml:space="preserve">Are there specific procedures/screening for high risk groups (e.g. pregnancy) with exclusions implemented? </t>
  </si>
  <si>
    <t>Is Management/Human Resources notified of suitability of client for the position?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</si>
  <si>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</si>
  <si>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</si>
  <si>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</si>
  <si>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</si>
  <si>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</si>
  <si>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</si>
  <si>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</si>
  <si>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</si>
  <si>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</si>
  <si>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3.3.8.1</t>
  </si>
  <si>
    <t>3.3.8.2</t>
  </si>
  <si>
    <t>3.3.8.3</t>
  </si>
  <si>
    <t xml:space="preserve">Transfers/ pre-placement </t>
  </si>
  <si>
    <t>Post accident on / off duty assessments [e.g. drivers]</t>
  </si>
  <si>
    <t>Return from sick leave/extended leave/maternity leave</t>
  </si>
  <si>
    <t>Where PPE is worn?</t>
  </si>
  <si>
    <t>Where occupational diseases have been identified?</t>
  </si>
  <si>
    <t>Where abnormal surveillance results are identified i.e. abnormal blood tests?</t>
  </si>
  <si>
    <t>3.3.9</t>
  </si>
  <si>
    <t>3.3.9.1</t>
  </si>
  <si>
    <t>3.3.9.2</t>
  </si>
  <si>
    <t>3.3.9.3</t>
  </si>
  <si>
    <t>To management</t>
  </si>
  <si>
    <t>To the health and safety committee</t>
  </si>
  <si>
    <t>To the employee</t>
  </si>
  <si>
    <t>3.4</t>
  </si>
  <si>
    <t>3.4.1</t>
  </si>
  <si>
    <t>3.4.2</t>
  </si>
  <si>
    <t>Does the OHNP conduct or collaborate with other team members for a regular plant walk through (at least monthly) to assess potential or existing health and safety hazards?</t>
  </si>
  <si>
    <t>Does the OHP inform (recommend) relevant personnel about adaptations or interventions needed in the work environment to meet the health needs of the individual?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</si>
  <si>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</si>
  <si>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</si>
  <si>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</si>
  <si>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</si>
  <si>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</si>
  <si>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</si>
  <si>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</si>
  <si>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</si>
  <si>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</si>
  <si>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</si>
  <si>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</si>
  <si>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</si>
  <si>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</si>
  <si>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Is the Primary Health Care and drug control suitable for the service provided?</t>
  </si>
  <si>
    <t>Is the Primary Health Care and drug control compliant with current legislation?</t>
  </si>
  <si>
    <t>Is a valid dispensing license issued by the Department of Health available (correct site, name); has the fee been paid?</t>
  </si>
  <si>
    <t>Are medications issued based on the company protocols?</t>
  </si>
  <si>
    <t xml:space="preserve">Does company protocol refer to  current legislation?  </t>
  </si>
  <si>
    <t>Does stock comply with authorization?</t>
  </si>
  <si>
    <t>Are emergency drugs available as per policy?</t>
  </si>
  <si>
    <t>Are drug registers kept up to date?</t>
  </si>
  <si>
    <t>Do the signatures of the OHNP and OMP meet legal requirements?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</si>
  <si>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</si>
  <si>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</si>
  <si>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</si>
  <si>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</si>
  <si>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</si>
  <si>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</si>
  <si>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</si>
  <si>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</si>
  <si>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</si>
  <si>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</si>
  <si>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</si>
  <si>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Is the correct claiming procedure followed according to relevant legislation?</t>
  </si>
  <si>
    <t>7.1</t>
  </si>
  <si>
    <t>7.2</t>
  </si>
  <si>
    <t>7.3.1</t>
  </si>
  <si>
    <t>7.3</t>
  </si>
  <si>
    <t>7.3.2</t>
  </si>
  <si>
    <t>7.3.3</t>
  </si>
  <si>
    <t>Do medical certificates get perused and examined by OHNP and or OMP?</t>
  </si>
  <si>
    <t>Human Resources</t>
  </si>
  <si>
    <t>Supervisors / managers</t>
  </si>
  <si>
    <t>Shop stewards</t>
  </si>
  <si>
    <t>8.1.1</t>
  </si>
  <si>
    <t>8.1.1.1</t>
  </si>
  <si>
    <t>8.1.1.2</t>
  </si>
  <si>
    <t>8.1.1.3</t>
  </si>
  <si>
    <t>8.1.1.4</t>
  </si>
  <si>
    <t>8.1.1.5</t>
  </si>
  <si>
    <t>8.1.3</t>
  </si>
  <si>
    <t>Full disaster plan</t>
  </si>
  <si>
    <r>
      <t>Call out procedure</t>
    </r>
    <r>
      <rPr>
        <b/>
        <sz val="12"/>
        <color rgb="FFFF0000"/>
        <rFont val="Calibri"/>
        <family val="2"/>
        <scheme val="minor"/>
      </rPr>
      <t xml:space="preserve">  </t>
    </r>
  </si>
  <si>
    <t xml:space="preserve">First aid </t>
  </si>
  <si>
    <t>Treatment of various degrees of injuries</t>
  </si>
  <si>
    <t xml:space="preserve">Are referring hospitals notified of potential hazards? </t>
  </si>
  <si>
    <t>Is there an up to date emergency plan in place that covers emergencies such as fire, bomb thread, riots?</t>
  </si>
  <si>
    <t>Is emergency signage clear and followed with ease?</t>
  </si>
  <si>
    <t>8.1.5</t>
  </si>
  <si>
    <t>8.2</t>
  </si>
  <si>
    <t>8.2.1</t>
  </si>
  <si>
    <t>8.2.2</t>
  </si>
  <si>
    <t>8.2.2.1</t>
  </si>
  <si>
    <t>8.2.2.2</t>
  </si>
  <si>
    <t>8.2.2.3</t>
  </si>
  <si>
    <t>8.2.2.4</t>
  </si>
  <si>
    <t>8.2.2.5</t>
  </si>
  <si>
    <t>8.2.3</t>
  </si>
  <si>
    <t>8.2.4</t>
  </si>
  <si>
    <t>Does the company subscribe to a legal updating systems e.g. Lexis Nexis?</t>
  </si>
  <si>
    <t>OHS Act and MHS Act</t>
  </si>
  <si>
    <t>Nursing Act</t>
  </si>
  <si>
    <t>COID Act</t>
  </si>
  <si>
    <t>Relevant SANS codes</t>
  </si>
  <si>
    <t>Can the OHNP demonstrate that her practice is based on current legislation?</t>
  </si>
  <si>
    <t>8.3</t>
  </si>
  <si>
    <t>8.3.1</t>
  </si>
  <si>
    <t>8.3.2</t>
  </si>
  <si>
    <t>8.3.3</t>
  </si>
  <si>
    <t>8.3.4</t>
  </si>
  <si>
    <t>8.3.5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</si>
  <si>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</si>
  <si>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</si>
  <si>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</si>
  <si>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</si>
  <si>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</si>
  <si>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</si>
  <si>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</si>
  <si>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</si>
  <si>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</si>
  <si>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 xml:space="preserve">Is management informed of the health service activities through monthly reports? </t>
  </si>
  <si>
    <r>
      <t xml:space="preserve">Is </t>
    </r>
    <r>
      <rPr>
        <sz val="12"/>
        <color theme="1"/>
        <rFont val="Calibri"/>
        <family val="2"/>
        <scheme val="minor"/>
      </rPr>
      <t>management informed of the health service activities through annual reports?</t>
    </r>
    <r>
      <rPr>
        <sz val="12"/>
        <color rgb="FF000000"/>
        <rFont val="Calibri"/>
        <family val="2"/>
        <scheme val="minor"/>
      </rPr>
      <t xml:space="preserve"> </t>
    </r>
  </si>
  <si>
    <t>9.1.1</t>
  </si>
  <si>
    <t>9.1.2</t>
  </si>
  <si>
    <t>9.1.3</t>
  </si>
  <si>
    <t>9.1.4</t>
  </si>
  <si>
    <t>9.1.5</t>
  </si>
  <si>
    <t>9.1.6</t>
  </si>
  <si>
    <t>9.2.1</t>
  </si>
  <si>
    <t>9.2.2</t>
  </si>
  <si>
    <t>9.2.3</t>
  </si>
  <si>
    <t>9.2.4</t>
  </si>
  <si>
    <t>9.3</t>
  </si>
  <si>
    <t>9.3.1</t>
  </si>
  <si>
    <t>9.3.2</t>
  </si>
  <si>
    <t>9.3.3</t>
  </si>
  <si>
    <t>OTHER</t>
  </si>
  <si>
    <t>EAP</t>
  </si>
  <si>
    <t>Employee Assistance Programme</t>
  </si>
  <si>
    <t>CPD Portfolio of Evidence</t>
  </si>
  <si>
    <t>OMP qualification &amp; registration with HPCSA</t>
  </si>
  <si>
    <t>Locum OHP qualifications and registrations</t>
  </si>
  <si>
    <t>C: Conformance</t>
  </si>
  <si>
    <t>Occupational Health Nurse Practitioner</t>
  </si>
  <si>
    <t>Is the OHNP a member of the company's H &amp; S committee?</t>
  </si>
  <si>
    <t>Can the OHNP show proof that a health risk assessment has been completed?</t>
  </si>
  <si>
    <t>Has the emergency care team received specific training pertaining to the workplace?</t>
  </si>
  <si>
    <t>Are there policies and/or procedures covering the following aspects of the service:</t>
  </si>
  <si>
    <t xml:space="preserve">OVERALL IMPRESSION </t>
  </si>
  <si>
    <t>Is Section 56 (6) authorization according to the Medicines and Related Substances Control Act in place?</t>
  </si>
  <si>
    <t>Is a COID file (electronic/hard copy) kept with claim numbers and copies of documentation sent to the Compensation Commissioner?</t>
  </si>
  <si>
    <t>Is the facility secure?</t>
  </si>
  <si>
    <t>PROOF OF HIGHEST OH QUALIFICATION</t>
  </si>
  <si>
    <t>Does the OHNP has reasonable access to the company management?</t>
  </si>
  <si>
    <t>Codes of Good Practice: for example pregnancy register?</t>
  </si>
  <si>
    <t>OHP : Employee</t>
  </si>
  <si>
    <t xml:space="preserve">Audiometrists possess Competency Certification </t>
  </si>
  <si>
    <t>Competency Certification in Vision Screening</t>
  </si>
  <si>
    <t>Has the OMP reviewed and signed the MSP?</t>
  </si>
  <si>
    <t>1.4.8</t>
  </si>
  <si>
    <t>Have the emergency care teams been offered immunized against possible biological hazards?</t>
  </si>
  <si>
    <t>Does the OHNP co-ordinate the use of outside agencies in relevant health education programs?</t>
  </si>
  <si>
    <t>9.2.5</t>
  </si>
  <si>
    <t>Is there an asset register?</t>
  </si>
  <si>
    <t>Exit</t>
  </si>
  <si>
    <t>The OHNP professional renders nursing care and follow up on non-occupational illness and injuries?</t>
  </si>
  <si>
    <t>Audiometrist registered with SASOHN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</si>
</sst>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3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justify"/>
    </xf>
    <xf numFmtId="0" fontId="19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14" fontId="18" fillId="0" borderId="23" xfId="0" applyNumberFormat="1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4" fontId="18" fillId="0" borderId="34" xfId="0" applyNumberFormat="1" applyFont="1" applyBorder="1" applyAlignment="1">
      <alignment vertical="center" wrapText="1"/>
    </xf>
    <xf numFmtId="14" fontId="18" fillId="0" borderId="22" xfId="0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14" fontId="18" fillId="0" borderId="29" xfId="0" applyNumberFormat="1" applyFont="1" applyBorder="1" applyAlignment="1">
      <alignment vertical="center" wrapText="1"/>
    </xf>
    <xf numFmtId="0" fontId="7" fillId="2" borderId="37" xfId="0" applyFont="1" applyFill="1" applyBorder="1" applyAlignment="1">
      <alignment vertical="center"/>
    </xf>
    <xf numFmtId="0" fontId="7" fillId="2" borderId="42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vertical="center"/>
    </xf>
    <xf numFmtId="0" fontId="8" fillId="0" borderId="25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center" wrapText="1"/>
    </xf>
    <xf numFmtId="15" fontId="4" fillId="0" borderId="19" xfId="0" applyNumberFormat="1" applyFont="1" applyBorder="1" applyAlignment="1">
      <alignment horizontal="center" vertical="center" wrapText="1"/>
    </xf>
    <xf numFmtId="15" fontId="4" fillId="0" borderId="4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left" vertical="center"/>
    </xf>
    <xf numFmtId="0" fontId="14" fillId="7" borderId="40" xfId="0" applyFont="1" applyFill="1" applyBorder="1" applyAlignment="1">
      <alignment horizontal="left" vertical="center"/>
    </xf>
    <xf numFmtId="0" fontId="14" fillId="7" borderId="4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right" vertical="center" wrapText="1"/>
    </xf>
    <xf numFmtId="0" fontId="3" fillId="6" borderId="25" xfId="0" applyFont="1" applyFill="1" applyBorder="1" applyAlignment="1">
      <alignment horizontal="right" vertical="center" wrapText="1"/>
    </xf>
    <xf numFmtId="0" fontId="5" fillId="0" borderId="5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" xfId="0" quotePrefix="1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0" fontId="5" fillId="0" borderId="11" xfId="0" quotePrefix="1" applyFont="1" applyBorder="1" applyAlignment="1">
      <alignment horizontal="lef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44" xfId="0" applyFont="1" applyFill="1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/>
    </xf>
    <xf numFmtId="14" fontId="7" fillId="2" borderId="4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4" fontId="18" fillId="0" borderId="26" xfId="0" applyNumberFormat="1" applyFont="1" applyBorder="1" applyAlignment="1">
      <alignment horizontal="left" vertical="center" wrapText="1"/>
    </xf>
    <xf numFmtId="14" fontId="18" fillId="0" borderId="27" xfId="0" applyNumberFormat="1" applyFont="1" applyBorder="1" applyAlignment="1">
      <alignment horizontal="left" vertical="center" wrapText="1"/>
    </xf>
    <xf numFmtId="14" fontId="18" fillId="0" borderId="9" xfId="0" applyNumberFormat="1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7" borderId="43" xfId="0" applyFont="1" applyFill="1" applyBorder="1" applyAlignment="1">
      <alignment horizontal="left" vertical="center" wrapText="1"/>
    </xf>
    <xf numFmtId="0" fontId="14" fillId="7" borderId="40" xfId="0" applyFont="1" applyFill="1" applyBorder="1" applyAlignment="1">
      <alignment horizontal="left" vertical="center" wrapText="1"/>
    </xf>
    <xf numFmtId="0" fontId="14" fillId="7" borderId="4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5" fillId="5" borderId="25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showWhiteSpace="0" topLeftCell="A55" zoomScaleNormal="100" zoomScaleSheetLayoutView="30" workbookViewId="0">
      <selection activeCell="G61" sqref="G61"/>
    </sheetView>
  </sheetViews>
  <sheetFormatPr defaultColWidth="9.1796875" defaultRowHeight="15.5" x14ac:dyDescent="0.35"/>
  <cols>
    <col min="1" max="1" width="10.7265625" style="13" customWidth="1"/>
    <col min="2" max="3" width="11.81640625" style="2" customWidth="1"/>
    <col min="4" max="4" width="14.7265625" style="2" customWidth="1"/>
    <col min="5" max="5" width="4.453125" style="3" customWidth="1"/>
    <col min="6" max="6" width="24.1796875" style="3" customWidth="1"/>
    <col min="7" max="8" width="5.54296875" style="3" customWidth="1"/>
    <col min="9" max="9" width="5.7265625" style="3" customWidth="1"/>
    <col min="10" max="10" width="8" style="2" customWidth="1"/>
    <col min="11" max="11" width="13.54296875" style="2" customWidth="1"/>
    <col min="12" max="12" width="23" style="2" customWidth="1"/>
    <col min="13" max="13" width="4.453125" style="2" bestFit="1" customWidth="1"/>
    <col min="14" max="14" width="9.7265625" style="2" customWidth="1"/>
    <col min="15" max="16384" width="9.1796875" style="2"/>
  </cols>
  <sheetData>
    <row r="1" spans="1:14" ht="48" customHeight="1" thickBot="1" x14ac:dyDescent="0.4">
      <c r="A1" s="199" t="s">
        <v>231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</row>
    <row r="2" spans="1:14" s="1" customFormat="1" ht="26.5" customHeight="1" x14ac:dyDescent="0.35">
      <c r="A2" s="210" t="s">
        <v>0</v>
      </c>
      <c r="B2" s="211"/>
      <c r="C2" s="20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1:14" s="1" customFormat="1" ht="26.5" customHeight="1" x14ac:dyDescent="0.35">
      <c r="A3" s="212" t="s">
        <v>1</v>
      </c>
      <c r="B3" s="213"/>
      <c r="C3" s="123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24"/>
    </row>
    <row r="4" spans="1:14" s="1" customFormat="1" ht="26.5" customHeight="1" x14ac:dyDescent="0.35">
      <c r="A4" s="212" t="s">
        <v>2</v>
      </c>
      <c r="B4" s="213"/>
      <c r="C4" s="208" t="s">
        <v>236</v>
      </c>
      <c r="D4" s="209"/>
      <c r="E4" s="344"/>
      <c r="F4" s="345"/>
      <c r="G4" s="345"/>
      <c r="H4" s="346"/>
      <c r="I4" s="347" t="s">
        <v>235</v>
      </c>
      <c r="J4" s="348"/>
      <c r="K4" s="348"/>
      <c r="L4" s="205"/>
      <c r="M4" s="206"/>
      <c r="N4" s="207"/>
    </row>
    <row r="5" spans="1:14" s="1" customFormat="1" ht="26.5" customHeight="1" x14ac:dyDescent="0.35">
      <c r="A5" s="212" t="s">
        <v>3</v>
      </c>
      <c r="B5" s="213"/>
      <c r="C5" s="123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24"/>
    </row>
    <row r="6" spans="1:14" s="1" customFormat="1" ht="26.5" customHeight="1" x14ac:dyDescent="0.35">
      <c r="A6" s="214" t="s">
        <v>159</v>
      </c>
      <c r="B6" s="215"/>
      <c r="C6" s="123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24"/>
    </row>
    <row r="7" spans="1:14" s="1" customFormat="1" ht="26.5" customHeight="1" x14ac:dyDescent="0.35">
      <c r="A7" s="212" t="s">
        <v>160</v>
      </c>
      <c r="B7" s="213"/>
      <c r="C7" s="123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24"/>
    </row>
    <row r="8" spans="1:14" s="1" customFormat="1" ht="26.5" customHeight="1" x14ac:dyDescent="0.35">
      <c r="A8" s="212" t="s">
        <v>4</v>
      </c>
      <c r="B8" s="213"/>
      <c r="C8" s="403"/>
      <c r="D8" s="404"/>
      <c r="E8" s="404"/>
      <c r="F8" s="405"/>
      <c r="G8" s="347" t="s">
        <v>241</v>
      </c>
      <c r="H8" s="348"/>
      <c r="I8" s="348"/>
      <c r="J8" s="348"/>
      <c r="K8" s="205"/>
      <c r="L8" s="206"/>
      <c r="M8" s="206"/>
      <c r="N8" s="207"/>
    </row>
    <row r="9" spans="1:14" s="1" customFormat="1" ht="26.5" customHeight="1" x14ac:dyDescent="0.35">
      <c r="A9" s="212" t="s">
        <v>5</v>
      </c>
      <c r="B9" s="213"/>
      <c r="C9" s="400"/>
      <c r="D9" s="401"/>
      <c r="E9" s="401"/>
      <c r="F9" s="402"/>
      <c r="G9" s="347" t="s">
        <v>234</v>
      </c>
      <c r="H9" s="348"/>
      <c r="I9" s="348"/>
      <c r="J9" s="348"/>
      <c r="K9" s="205"/>
      <c r="L9" s="206"/>
      <c r="M9" s="206"/>
      <c r="N9" s="207"/>
    </row>
    <row r="10" spans="1:14" s="1" customFormat="1" ht="26.5" customHeight="1" thickBot="1" x14ac:dyDescent="0.4">
      <c r="A10" s="216" t="s">
        <v>6</v>
      </c>
      <c r="B10" s="217"/>
      <c r="C10" s="397"/>
      <c r="D10" s="398"/>
      <c r="E10" s="398"/>
      <c r="F10" s="399"/>
      <c r="G10" s="392" t="s">
        <v>7</v>
      </c>
      <c r="H10" s="393"/>
      <c r="I10" s="393"/>
      <c r="J10" s="393"/>
      <c r="K10" s="394"/>
      <c r="L10" s="395"/>
      <c r="M10" s="395"/>
      <c r="N10" s="396"/>
    </row>
    <row r="11" spans="1:14" ht="26.5" customHeight="1" thickBot="1" x14ac:dyDescent="0.4">
      <c r="A11" s="363" t="s">
        <v>8</v>
      </c>
      <c r="B11" s="364"/>
      <c r="C11" s="364"/>
      <c r="D11" s="364"/>
      <c r="E11" s="364"/>
      <c r="F11" s="364"/>
      <c r="G11" s="364"/>
      <c r="H11" s="364"/>
      <c r="I11" s="381" t="s">
        <v>168</v>
      </c>
      <c r="J11" s="382"/>
      <c r="K11" s="382"/>
      <c r="L11" s="382"/>
      <c r="M11" s="382"/>
      <c r="N11" s="383"/>
    </row>
    <row r="12" spans="1:14" ht="24" customHeight="1" thickBot="1" x14ac:dyDescent="0.4">
      <c r="A12" s="225" t="s">
        <v>10</v>
      </c>
      <c r="B12" s="226"/>
      <c r="C12" s="226"/>
      <c r="D12" s="232" t="s">
        <v>237</v>
      </c>
      <c r="E12" s="233"/>
      <c r="F12" s="234"/>
      <c r="G12" s="242" t="s">
        <v>9</v>
      </c>
      <c r="H12" s="243"/>
      <c r="I12" s="384"/>
      <c r="J12" s="385"/>
      <c r="K12" s="385"/>
      <c r="L12" s="385"/>
      <c r="M12" s="385"/>
      <c r="N12" s="386"/>
    </row>
    <row r="13" spans="1:14" ht="24" customHeight="1" x14ac:dyDescent="0.35">
      <c r="A13" s="238">
        <v>1</v>
      </c>
      <c r="B13" s="239"/>
      <c r="C13" s="240"/>
      <c r="D13" s="229"/>
      <c r="E13" s="230"/>
      <c r="F13" s="231"/>
      <c r="G13" s="241"/>
      <c r="H13" s="229"/>
      <c r="I13" s="175" t="s">
        <v>169</v>
      </c>
      <c r="J13" s="176"/>
      <c r="K13" s="176"/>
      <c r="L13" s="176"/>
      <c r="M13" s="181"/>
      <c r="N13" s="182"/>
    </row>
    <row r="14" spans="1:14" ht="24" customHeight="1" x14ac:dyDescent="0.35">
      <c r="A14" s="235">
        <v>2</v>
      </c>
      <c r="B14" s="236"/>
      <c r="C14" s="237"/>
      <c r="D14" s="123"/>
      <c r="E14" s="150"/>
      <c r="F14" s="228"/>
      <c r="G14" s="151"/>
      <c r="H14" s="123"/>
      <c r="I14" s="177" t="s">
        <v>170</v>
      </c>
      <c r="J14" s="178"/>
      <c r="K14" s="178"/>
      <c r="L14" s="178"/>
      <c r="M14" s="183"/>
      <c r="N14" s="184"/>
    </row>
    <row r="15" spans="1:14" ht="24" customHeight="1" x14ac:dyDescent="0.35">
      <c r="A15" s="235">
        <v>3</v>
      </c>
      <c r="B15" s="236"/>
      <c r="C15" s="237"/>
      <c r="D15" s="123"/>
      <c r="E15" s="150"/>
      <c r="F15" s="228"/>
      <c r="G15" s="151"/>
      <c r="H15" s="123"/>
      <c r="I15" s="179" t="s">
        <v>171</v>
      </c>
      <c r="J15" s="180"/>
      <c r="K15" s="180"/>
      <c r="L15" s="180"/>
      <c r="M15" s="183"/>
      <c r="N15" s="184"/>
    </row>
    <row r="16" spans="1:14" ht="24" customHeight="1" thickBot="1" x14ac:dyDescent="0.4">
      <c r="A16" s="235"/>
      <c r="B16" s="236"/>
      <c r="C16" s="237"/>
      <c r="D16" s="117"/>
      <c r="E16" s="118"/>
      <c r="F16" s="227"/>
      <c r="G16" s="183"/>
      <c r="H16" s="117"/>
      <c r="I16" s="179" t="s">
        <v>172</v>
      </c>
      <c r="J16" s="180"/>
      <c r="K16" s="180"/>
      <c r="L16" s="180"/>
      <c r="M16" s="183"/>
      <c r="N16" s="184"/>
    </row>
    <row r="17" spans="1:14" ht="24" customHeight="1" thickBot="1" x14ac:dyDescent="0.4">
      <c r="A17" s="363" t="s">
        <v>11</v>
      </c>
      <c r="B17" s="364"/>
      <c r="C17" s="364"/>
      <c r="D17" s="364"/>
      <c r="E17" s="364"/>
      <c r="F17" s="364"/>
      <c r="G17" s="364"/>
      <c r="H17" s="364"/>
      <c r="I17" s="179" t="s">
        <v>224</v>
      </c>
      <c r="J17" s="180"/>
      <c r="K17" s="180"/>
      <c r="L17" s="180"/>
      <c r="M17" s="183"/>
      <c r="N17" s="184"/>
    </row>
    <row r="18" spans="1:14" ht="24" customHeight="1" thickBot="1" x14ac:dyDescent="0.4">
      <c r="A18" s="225" t="s">
        <v>10</v>
      </c>
      <c r="B18" s="226"/>
      <c r="C18" s="226"/>
      <c r="D18" s="226" t="s">
        <v>9</v>
      </c>
      <c r="E18" s="226"/>
      <c r="F18" s="226"/>
      <c r="G18" s="226"/>
      <c r="H18" s="362"/>
      <c r="I18" s="179" t="s">
        <v>571</v>
      </c>
      <c r="J18" s="180"/>
      <c r="K18" s="180"/>
      <c r="L18" s="180"/>
      <c r="M18" s="183"/>
      <c r="N18" s="184"/>
    </row>
    <row r="19" spans="1:14" ht="24" customHeight="1" x14ac:dyDescent="0.35">
      <c r="A19" s="192"/>
      <c r="B19" s="193"/>
      <c r="C19" s="194"/>
      <c r="D19" s="360"/>
      <c r="E19" s="360"/>
      <c r="F19" s="360"/>
      <c r="G19" s="360"/>
      <c r="H19" s="361"/>
      <c r="I19" s="179" t="s">
        <v>173</v>
      </c>
      <c r="J19" s="180"/>
      <c r="K19" s="180"/>
      <c r="L19" s="180"/>
      <c r="M19" s="123"/>
      <c r="N19" s="124"/>
    </row>
    <row r="20" spans="1:14" ht="24" customHeight="1" x14ac:dyDescent="0.35">
      <c r="A20" s="387" t="s">
        <v>12</v>
      </c>
      <c r="B20" s="388"/>
      <c r="C20" s="388"/>
      <c r="D20" s="388"/>
      <c r="E20" s="388"/>
      <c r="F20" s="388"/>
      <c r="G20" s="388"/>
      <c r="H20" s="389"/>
      <c r="I20" s="185" t="s">
        <v>225</v>
      </c>
      <c r="J20" s="186"/>
      <c r="K20" s="186"/>
      <c r="L20" s="187"/>
      <c r="M20" s="123"/>
      <c r="N20" s="124"/>
    </row>
    <row r="21" spans="1:14" ht="24" customHeight="1" thickBot="1" x14ac:dyDescent="0.4">
      <c r="A21" s="390"/>
      <c r="B21" s="391"/>
      <c r="C21" s="391"/>
      <c r="D21" s="391"/>
      <c r="E21" s="391"/>
      <c r="F21" s="391"/>
      <c r="G21" s="391"/>
      <c r="H21" s="391"/>
      <c r="I21" s="197" t="s">
        <v>559</v>
      </c>
      <c r="J21" s="197"/>
      <c r="K21" s="197"/>
      <c r="L21" s="197"/>
      <c r="M21" s="123"/>
      <c r="N21" s="124"/>
    </row>
    <row r="22" spans="1:14" ht="24" customHeight="1" thickBot="1" x14ac:dyDescent="0.4">
      <c r="A22" s="195"/>
      <c r="B22" s="196"/>
      <c r="C22" s="196"/>
      <c r="D22" s="196"/>
      <c r="E22" s="196"/>
      <c r="F22" s="196"/>
      <c r="G22" s="196"/>
      <c r="H22" s="198"/>
      <c r="I22" s="197" t="s">
        <v>560</v>
      </c>
      <c r="J22" s="197"/>
      <c r="K22" s="197"/>
      <c r="L22" s="197"/>
      <c r="M22" s="123"/>
      <c r="N22" s="124"/>
    </row>
    <row r="23" spans="1:14" ht="24" customHeight="1" thickBot="1" x14ac:dyDescent="0.4">
      <c r="A23" s="195"/>
      <c r="B23" s="196"/>
      <c r="C23" s="196"/>
      <c r="D23" s="196"/>
      <c r="E23" s="196"/>
      <c r="F23" s="196"/>
      <c r="G23" s="196"/>
      <c r="H23" s="196"/>
      <c r="I23" s="197" t="s">
        <v>558</v>
      </c>
      <c r="J23" s="197"/>
      <c r="K23" s="197"/>
      <c r="L23" s="197"/>
      <c r="M23" s="123"/>
      <c r="N23" s="124"/>
    </row>
    <row r="24" spans="1:14" s="8" customFormat="1" ht="9" customHeight="1" thickBot="1" x14ac:dyDescent="0.4">
      <c r="A24" s="125"/>
      <c r="B24" s="126"/>
      <c r="C24" s="126"/>
      <c r="D24" s="126"/>
      <c r="E24" s="126"/>
      <c r="F24" s="126"/>
      <c r="G24" s="126"/>
      <c r="H24" s="126"/>
      <c r="I24" s="127"/>
      <c r="J24" s="127"/>
      <c r="K24" s="127"/>
      <c r="L24" s="127"/>
      <c r="M24" s="127"/>
      <c r="N24" s="128"/>
    </row>
    <row r="25" spans="1:14" s="24" customFormat="1" ht="28.5" customHeight="1" thickBot="1" x14ac:dyDescent="0.4">
      <c r="A25" s="188" t="s">
        <v>226</v>
      </c>
      <c r="B25" s="189"/>
      <c r="C25" s="189"/>
      <c r="D25" s="189"/>
      <c r="E25" s="189"/>
      <c r="F25" s="189"/>
      <c r="G25" s="189"/>
      <c r="H25" s="189"/>
      <c r="I25" s="190"/>
      <c r="J25" s="190"/>
      <c r="K25" s="190"/>
      <c r="L25" s="190"/>
      <c r="M25" s="190"/>
      <c r="N25" s="191"/>
    </row>
    <row r="26" spans="1:14" s="24" customFormat="1" ht="7.5" customHeight="1" thickBot="1" x14ac:dyDescent="0.4">
      <c r="A26" s="469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1"/>
    </row>
    <row r="27" spans="1:14" s="1" customFormat="1" ht="22.5" customHeight="1" thickBot="1" x14ac:dyDescent="0.4">
      <c r="A27" s="172" t="s">
        <v>184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</row>
    <row r="28" spans="1:14" s="25" customFormat="1" ht="22.5" customHeight="1" thickBot="1" x14ac:dyDescent="0.4">
      <c r="A28" s="37" t="s">
        <v>174</v>
      </c>
      <c r="B28" s="141" t="s">
        <v>176</v>
      </c>
      <c r="C28" s="142"/>
      <c r="D28" s="142"/>
      <c r="E28" s="142"/>
      <c r="F28" s="143"/>
      <c r="G28" s="358" t="s">
        <v>178</v>
      </c>
      <c r="H28" s="359"/>
      <c r="I28" s="342" t="s">
        <v>174</v>
      </c>
      <c r="J28" s="343"/>
      <c r="K28" s="144" t="s">
        <v>177</v>
      </c>
      <c r="L28" s="145"/>
      <c r="M28" s="146"/>
      <c r="N28" s="38" t="s">
        <v>178</v>
      </c>
    </row>
    <row r="29" spans="1:14" s="8" customFormat="1" ht="18.75" customHeight="1" x14ac:dyDescent="0.35">
      <c r="A29" s="33"/>
      <c r="B29" s="410" t="s">
        <v>175</v>
      </c>
      <c r="C29" s="411"/>
      <c r="D29" s="411"/>
      <c r="E29" s="411"/>
      <c r="F29" s="415"/>
      <c r="G29" s="420"/>
      <c r="H29" s="421"/>
      <c r="I29" s="422"/>
      <c r="J29" s="159"/>
      <c r="K29" s="410" t="s">
        <v>179</v>
      </c>
      <c r="L29" s="411"/>
      <c r="M29" s="411"/>
      <c r="N29" s="31"/>
    </row>
    <row r="30" spans="1:14" s="8" customFormat="1" ht="18.75" customHeight="1" x14ac:dyDescent="0.35">
      <c r="A30" s="34"/>
      <c r="B30" s="114" t="s">
        <v>183</v>
      </c>
      <c r="C30" s="115"/>
      <c r="D30" s="115"/>
      <c r="E30" s="115"/>
      <c r="F30" s="116"/>
      <c r="G30" s="418"/>
      <c r="H30" s="419"/>
      <c r="I30" s="379"/>
      <c r="J30" s="380"/>
      <c r="K30" s="114" t="s">
        <v>180</v>
      </c>
      <c r="L30" s="115"/>
      <c r="M30" s="115"/>
      <c r="N30" s="29"/>
    </row>
    <row r="31" spans="1:14" s="8" customFormat="1" ht="18.75" customHeight="1" x14ac:dyDescent="0.35">
      <c r="A31" s="34"/>
      <c r="B31" s="114" t="s">
        <v>163</v>
      </c>
      <c r="C31" s="115"/>
      <c r="D31" s="115"/>
      <c r="E31" s="115"/>
      <c r="F31" s="116"/>
      <c r="G31" s="418"/>
      <c r="H31" s="419"/>
      <c r="I31" s="379"/>
      <c r="J31" s="380"/>
      <c r="K31" s="114" t="s">
        <v>181</v>
      </c>
      <c r="L31" s="115"/>
      <c r="M31" s="115"/>
      <c r="N31" s="29"/>
    </row>
    <row r="32" spans="1:14" s="8" customFormat="1" ht="18.75" customHeight="1" x14ac:dyDescent="0.35">
      <c r="A32" s="34"/>
      <c r="B32" s="114" t="s">
        <v>164</v>
      </c>
      <c r="C32" s="115"/>
      <c r="D32" s="115"/>
      <c r="E32" s="115"/>
      <c r="F32" s="116"/>
      <c r="G32" s="418"/>
      <c r="H32" s="419"/>
      <c r="I32" s="379"/>
      <c r="J32" s="380"/>
      <c r="K32" s="114" t="s">
        <v>182</v>
      </c>
      <c r="L32" s="115"/>
      <c r="M32" s="115"/>
      <c r="N32" s="29"/>
    </row>
    <row r="33" spans="1:14" s="8" customFormat="1" ht="18.75" customHeight="1" x14ac:dyDescent="0.35">
      <c r="A33" s="34"/>
      <c r="B33" s="114" t="s">
        <v>222</v>
      </c>
      <c r="C33" s="115"/>
      <c r="D33" s="115"/>
      <c r="E33" s="115"/>
      <c r="F33" s="116"/>
      <c r="G33" s="418"/>
      <c r="H33" s="419"/>
      <c r="I33" s="379"/>
      <c r="J33" s="380"/>
      <c r="K33" s="408"/>
      <c r="L33" s="409"/>
      <c r="M33" s="409"/>
      <c r="N33" s="30"/>
    </row>
    <row r="34" spans="1:14" s="8" customFormat="1" ht="18.75" customHeight="1" thickBot="1" x14ac:dyDescent="0.4">
      <c r="A34" s="35"/>
      <c r="B34" s="412" t="s">
        <v>165</v>
      </c>
      <c r="C34" s="413"/>
      <c r="D34" s="413"/>
      <c r="E34" s="413"/>
      <c r="F34" s="414"/>
      <c r="G34" s="416"/>
      <c r="H34" s="417"/>
      <c r="I34" s="377"/>
      <c r="J34" s="378"/>
      <c r="K34" s="406"/>
      <c r="L34" s="407"/>
      <c r="M34" s="407"/>
      <c r="N34" s="36"/>
    </row>
    <row r="35" spans="1:14" s="8" customFormat="1" ht="9" customHeight="1" thickBot="1" x14ac:dyDescent="0.4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47"/>
    </row>
    <row r="36" spans="1:14" ht="30" customHeight="1" thickBot="1" x14ac:dyDescent="0.4">
      <c r="A36" s="283" t="s">
        <v>13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</row>
    <row r="37" spans="1:14" s="1" customFormat="1" ht="21" customHeight="1" x14ac:dyDescent="0.35">
      <c r="A37" s="210" t="s">
        <v>238</v>
      </c>
      <c r="B37" s="367"/>
      <c r="C37" s="211"/>
      <c r="D37" s="80" t="s">
        <v>14</v>
      </c>
      <c r="E37" s="368"/>
      <c r="F37" s="369"/>
      <c r="G37" s="370"/>
      <c r="H37" s="288" t="s">
        <v>185</v>
      </c>
      <c r="I37" s="288"/>
      <c r="J37" s="288"/>
      <c r="K37" s="286"/>
      <c r="L37" s="286"/>
      <c r="M37" s="286"/>
      <c r="N37" s="287"/>
    </row>
    <row r="38" spans="1:14" s="1" customFormat="1" ht="21" customHeight="1" x14ac:dyDescent="0.35">
      <c r="A38" s="212" t="s">
        <v>239</v>
      </c>
      <c r="B38" s="213"/>
      <c r="C38" s="428" t="s">
        <v>186</v>
      </c>
      <c r="D38" s="430"/>
      <c r="E38" s="428" t="s">
        <v>187</v>
      </c>
      <c r="F38" s="430"/>
      <c r="G38" s="431" t="s">
        <v>161</v>
      </c>
      <c r="H38" s="432"/>
      <c r="I38" s="433"/>
      <c r="J38" s="428" t="s">
        <v>230</v>
      </c>
      <c r="K38" s="430"/>
      <c r="L38" s="28" t="s">
        <v>162</v>
      </c>
      <c r="M38" s="428"/>
      <c r="N38" s="429"/>
    </row>
    <row r="39" spans="1:14" s="1" customFormat="1" ht="21" customHeight="1" x14ac:dyDescent="0.35">
      <c r="A39" s="289" t="s">
        <v>188</v>
      </c>
      <c r="B39" s="220"/>
      <c r="C39" s="434"/>
      <c r="D39" s="435"/>
      <c r="E39" s="123"/>
      <c r="F39" s="228"/>
      <c r="G39" s="123"/>
      <c r="H39" s="150"/>
      <c r="I39" s="228"/>
      <c r="J39" s="123"/>
      <c r="K39" s="228"/>
      <c r="L39" s="71"/>
      <c r="M39" s="123"/>
      <c r="N39" s="124"/>
    </row>
    <row r="40" spans="1:14" s="1" customFormat="1" ht="21" customHeight="1" x14ac:dyDescent="0.35">
      <c r="A40" s="436" t="s">
        <v>240</v>
      </c>
      <c r="B40" s="437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</row>
    <row r="41" spans="1:14" s="1" customFormat="1" ht="21" customHeight="1" x14ac:dyDescent="0.35">
      <c r="A41" s="212" t="s">
        <v>15</v>
      </c>
      <c r="B41" s="222"/>
      <c r="C41" s="213"/>
      <c r="D41" s="123"/>
      <c r="E41" s="150"/>
      <c r="F41" s="150"/>
      <c r="G41" s="150"/>
      <c r="H41" s="150"/>
      <c r="I41" s="150"/>
      <c r="J41" s="150"/>
      <c r="K41" s="150"/>
      <c r="L41" s="150"/>
      <c r="M41" s="150"/>
      <c r="N41" s="124"/>
    </row>
    <row r="42" spans="1:14" s="1" customFormat="1" ht="30" customHeight="1" thickBot="1" x14ac:dyDescent="0.4">
      <c r="A42" s="216" t="s">
        <v>16</v>
      </c>
      <c r="B42" s="376"/>
      <c r="C42" s="217"/>
      <c r="D42" s="371" t="s">
        <v>14</v>
      </c>
      <c r="E42" s="372"/>
      <c r="F42" s="373"/>
      <c r="G42" s="374"/>
      <c r="H42" s="375"/>
      <c r="I42" s="371" t="s">
        <v>185</v>
      </c>
      <c r="J42" s="372"/>
      <c r="K42" s="290"/>
      <c r="L42" s="290"/>
      <c r="M42" s="290"/>
      <c r="N42" s="291"/>
    </row>
    <row r="43" spans="1:14" s="1" customFormat="1" ht="18.75" customHeight="1" x14ac:dyDescent="0.35">
      <c r="A43" s="294" t="s">
        <v>17</v>
      </c>
      <c r="B43" s="295"/>
      <c r="C43" s="295"/>
      <c r="D43" s="295" t="s">
        <v>18</v>
      </c>
      <c r="E43" s="295"/>
      <c r="F43" s="295" t="s">
        <v>19</v>
      </c>
      <c r="G43" s="445" t="s">
        <v>189</v>
      </c>
      <c r="H43" s="445"/>
      <c r="I43" s="295" t="s">
        <v>18</v>
      </c>
      <c r="J43" s="295"/>
      <c r="K43" s="295" t="s">
        <v>19</v>
      </c>
      <c r="L43" s="295" t="s">
        <v>195</v>
      </c>
      <c r="M43" s="295"/>
      <c r="N43" s="443"/>
    </row>
    <row r="44" spans="1:14" ht="15.75" customHeight="1" x14ac:dyDescent="0.35">
      <c r="A44" s="424"/>
      <c r="B44" s="423"/>
      <c r="C44" s="423"/>
      <c r="D44" s="423"/>
      <c r="E44" s="423"/>
      <c r="F44" s="423"/>
      <c r="G44" s="446"/>
      <c r="H44" s="446"/>
      <c r="I44" s="423"/>
      <c r="J44" s="423"/>
      <c r="K44" s="423"/>
      <c r="L44" s="423"/>
      <c r="M44" s="423"/>
      <c r="N44" s="444"/>
    </row>
    <row r="45" spans="1:14" s="1" customFormat="1" ht="27" customHeight="1" x14ac:dyDescent="0.35">
      <c r="A45" s="289" t="s">
        <v>20</v>
      </c>
      <c r="B45" s="219"/>
      <c r="C45" s="220"/>
      <c r="D45" s="366"/>
      <c r="E45" s="366"/>
      <c r="F45" s="82"/>
      <c r="G45" s="441" t="s">
        <v>23</v>
      </c>
      <c r="H45" s="442"/>
      <c r="I45" s="438"/>
      <c r="J45" s="438"/>
      <c r="K45" s="39"/>
      <c r="L45" s="129"/>
      <c r="M45" s="130"/>
      <c r="N45" s="131"/>
    </row>
    <row r="46" spans="1:14" s="1" customFormat="1" ht="27" customHeight="1" x14ac:dyDescent="0.35">
      <c r="A46" s="289" t="s">
        <v>21</v>
      </c>
      <c r="B46" s="219"/>
      <c r="C46" s="220"/>
      <c r="D46" s="366"/>
      <c r="E46" s="366"/>
      <c r="F46" s="82"/>
      <c r="G46" s="441" t="s">
        <v>24</v>
      </c>
      <c r="H46" s="442"/>
      <c r="I46" s="438"/>
      <c r="J46" s="438"/>
      <c r="K46" s="39"/>
      <c r="L46" s="129"/>
      <c r="M46" s="130"/>
      <c r="N46" s="131"/>
    </row>
    <row r="47" spans="1:14" s="1" customFormat="1" ht="29.25" customHeight="1" thickBot="1" x14ac:dyDescent="0.4">
      <c r="A47" s="299" t="s">
        <v>22</v>
      </c>
      <c r="B47" s="300"/>
      <c r="C47" s="301"/>
      <c r="D47" s="365"/>
      <c r="E47" s="365"/>
      <c r="F47" s="41"/>
      <c r="G47" s="439" t="s">
        <v>574</v>
      </c>
      <c r="H47" s="440"/>
      <c r="I47" s="456"/>
      <c r="J47" s="456"/>
      <c r="K47" s="42"/>
      <c r="L47" s="425"/>
      <c r="M47" s="426"/>
      <c r="N47" s="427"/>
    </row>
    <row r="48" spans="1:14" ht="27" customHeight="1" thickBot="1" x14ac:dyDescent="0.4">
      <c r="A48" s="296" t="s">
        <v>25</v>
      </c>
      <c r="B48" s="297"/>
      <c r="C48" s="297"/>
      <c r="D48" s="298"/>
      <c r="E48" s="15"/>
      <c r="F48" s="477" t="s">
        <v>196</v>
      </c>
      <c r="G48" s="478"/>
      <c r="H48" s="478"/>
      <c r="I48" s="478"/>
      <c r="J48" s="478"/>
      <c r="K48" s="478"/>
      <c r="L48" s="478"/>
      <c r="M48" s="478"/>
      <c r="N48" s="479"/>
    </row>
    <row r="49" spans="1:14" ht="30" customHeight="1" thickBot="1" x14ac:dyDescent="0.4">
      <c r="A49" s="294" t="s">
        <v>190</v>
      </c>
      <c r="B49" s="295"/>
      <c r="C49" s="86" t="s">
        <v>191</v>
      </c>
      <c r="D49" s="89" t="s">
        <v>192</v>
      </c>
      <c r="E49" s="6"/>
      <c r="F49" s="480"/>
      <c r="G49" s="481"/>
      <c r="H49" s="481"/>
      <c r="I49" s="481"/>
      <c r="J49" s="481"/>
      <c r="K49" s="481"/>
      <c r="L49" s="481"/>
      <c r="M49" s="481"/>
      <c r="N49" s="482"/>
    </row>
    <row r="50" spans="1:14" ht="22.5" customHeight="1" x14ac:dyDescent="0.35">
      <c r="A50" s="292" t="s">
        <v>194</v>
      </c>
      <c r="B50" s="293"/>
      <c r="C50" s="27"/>
      <c r="D50" s="72"/>
      <c r="E50" s="6"/>
      <c r="F50" s="475" t="s">
        <v>561</v>
      </c>
      <c r="G50" s="472"/>
      <c r="H50" s="474" t="s">
        <v>243</v>
      </c>
      <c r="I50" s="474"/>
      <c r="J50" s="474"/>
      <c r="K50" s="474"/>
      <c r="L50" s="472" t="s">
        <v>242</v>
      </c>
      <c r="M50" s="472"/>
      <c r="N50" s="473"/>
    </row>
    <row r="51" spans="1:14" s="1" customFormat="1" ht="22.5" customHeight="1" x14ac:dyDescent="0.35">
      <c r="A51" s="292" t="s">
        <v>26</v>
      </c>
      <c r="B51" s="293"/>
      <c r="C51" s="71"/>
      <c r="D51" s="72"/>
      <c r="E51" s="9"/>
      <c r="F51" s="137" t="s">
        <v>562</v>
      </c>
      <c r="G51" s="138"/>
      <c r="H51" s="138"/>
      <c r="I51" s="138"/>
      <c r="J51" s="138"/>
      <c r="K51" s="476" t="s">
        <v>249</v>
      </c>
      <c r="L51" s="476"/>
      <c r="M51" s="67"/>
      <c r="N51" s="68"/>
    </row>
    <row r="52" spans="1:14" s="1" customFormat="1" ht="22.5" customHeight="1" x14ac:dyDescent="0.35">
      <c r="A52" s="292" t="s">
        <v>193</v>
      </c>
      <c r="B52" s="293"/>
      <c r="C52" s="71"/>
      <c r="D52" s="72"/>
      <c r="E52" s="9"/>
      <c r="F52" s="137" t="s">
        <v>244</v>
      </c>
      <c r="G52" s="138"/>
      <c r="H52" s="138"/>
      <c r="I52" s="138"/>
      <c r="J52" s="138"/>
      <c r="K52" s="476" t="s">
        <v>250</v>
      </c>
      <c r="L52" s="476"/>
      <c r="M52" s="67"/>
      <c r="N52" s="68"/>
    </row>
    <row r="53" spans="1:14" s="1" customFormat="1" ht="22.5" customHeight="1" x14ac:dyDescent="0.35">
      <c r="A53" s="292" t="s">
        <v>227</v>
      </c>
      <c r="B53" s="293"/>
      <c r="C53" s="71"/>
      <c r="D53" s="72"/>
      <c r="E53" s="8"/>
      <c r="F53" s="137" t="s">
        <v>245</v>
      </c>
      <c r="G53" s="138"/>
      <c r="H53" s="138"/>
      <c r="I53" s="138"/>
      <c r="J53" s="138"/>
      <c r="K53" s="476" t="s">
        <v>251</v>
      </c>
      <c r="L53" s="476"/>
      <c r="M53" s="67"/>
      <c r="N53" s="68"/>
    </row>
    <row r="54" spans="1:14" s="1" customFormat="1" ht="22.5" customHeight="1" x14ac:dyDescent="0.35">
      <c r="A54" s="292" t="s">
        <v>228</v>
      </c>
      <c r="B54" s="293"/>
      <c r="C54" s="71"/>
      <c r="D54" s="72"/>
      <c r="E54" s="8"/>
      <c r="F54" s="137" t="s">
        <v>246</v>
      </c>
      <c r="G54" s="138"/>
      <c r="H54" s="138"/>
      <c r="I54" s="138"/>
      <c r="J54" s="138"/>
      <c r="K54" s="476" t="s">
        <v>252</v>
      </c>
      <c r="L54" s="476"/>
      <c r="M54" s="67"/>
      <c r="N54" s="68"/>
    </row>
    <row r="55" spans="1:14" ht="22.5" customHeight="1" x14ac:dyDescent="0.35">
      <c r="A55" s="223" t="s">
        <v>229</v>
      </c>
      <c r="B55" s="224"/>
      <c r="C55" s="75"/>
      <c r="D55" s="76"/>
      <c r="E55" s="105"/>
      <c r="F55" s="137" t="s">
        <v>247</v>
      </c>
      <c r="G55" s="138"/>
      <c r="H55" s="138"/>
      <c r="I55" s="138"/>
      <c r="J55" s="138"/>
      <c r="K55" s="476" t="s">
        <v>253</v>
      </c>
      <c r="L55" s="476"/>
      <c r="M55" s="67"/>
      <c r="N55" s="68"/>
    </row>
    <row r="56" spans="1:14" ht="22.5" customHeight="1" x14ac:dyDescent="0.35">
      <c r="A56" s="223" t="s">
        <v>555</v>
      </c>
      <c r="B56" s="224"/>
      <c r="C56" s="110"/>
      <c r="D56" s="111"/>
      <c r="E56" s="105"/>
      <c r="F56" s="137" t="s">
        <v>248</v>
      </c>
      <c r="G56" s="138"/>
      <c r="H56" s="138"/>
      <c r="I56" s="138"/>
      <c r="J56" s="138"/>
      <c r="K56" s="476" t="s">
        <v>254</v>
      </c>
      <c r="L56" s="476"/>
      <c r="M56" s="67"/>
      <c r="N56" s="68"/>
    </row>
    <row r="57" spans="1:14" ht="22.5" customHeight="1" x14ac:dyDescent="0.35">
      <c r="A57" s="60"/>
      <c r="B57" s="8"/>
      <c r="C57" s="106"/>
      <c r="D57" s="106"/>
      <c r="E57" s="105"/>
      <c r="F57" s="137" t="s">
        <v>307</v>
      </c>
      <c r="G57" s="138"/>
      <c r="H57" s="138"/>
      <c r="I57" s="138"/>
      <c r="J57" s="138"/>
      <c r="K57" s="476" t="s">
        <v>255</v>
      </c>
      <c r="L57" s="476"/>
      <c r="M57" s="67"/>
      <c r="N57" s="68"/>
    </row>
    <row r="58" spans="1:14" ht="22.5" customHeight="1" thickBot="1" x14ac:dyDescent="0.4">
      <c r="A58" s="60"/>
      <c r="B58" s="8"/>
      <c r="C58" s="106"/>
      <c r="D58" s="106"/>
      <c r="E58" s="105"/>
      <c r="F58" s="139" t="s">
        <v>557</v>
      </c>
      <c r="G58" s="140"/>
      <c r="H58" s="140"/>
      <c r="I58" s="140"/>
      <c r="J58" s="140"/>
      <c r="K58" s="136" t="s">
        <v>556</v>
      </c>
      <c r="L58" s="136"/>
      <c r="M58" s="69"/>
      <c r="N58" s="70"/>
    </row>
    <row r="59" spans="1:14" ht="9.75" customHeight="1" thickBot="1" x14ac:dyDescent="0.4">
      <c r="A59" s="132"/>
      <c r="B59" s="133"/>
      <c r="C59" s="133"/>
      <c r="D59" s="133"/>
      <c r="E59" s="133"/>
      <c r="F59" s="134"/>
      <c r="G59" s="134"/>
      <c r="H59" s="134"/>
      <c r="I59" s="134"/>
      <c r="J59" s="134"/>
      <c r="K59" s="133"/>
      <c r="L59" s="133"/>
      <c r="M59" s="133"/>
      <c r="N59" s="135"/>
    </row>
    <row r="60" spans="1:14" ht="42" customHeight="1" thickBot="1" x14ac:dyDescent="0.4">
      <c r="A60" s="451" t="s">
        <v>27</v>
      </c>
      <c r="B60" s="452"/>
      <c r="C60" s="452" t="s">
        <v>28</v>
      </c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3"/>
    </row>
    <row r="61" spans="1:14" ht="29.15" customHeight="1" x14ac:dyDescent="0.35">
      <c r="A61" s="54" t="s">
        <v>166</v>
      </c>
      <c r="B61" s="246" t="s">
        <v>198</v>
      </c>
      <c r="C61" s="247"/>
      <c r="D61" s="247"/>
      <c r="E61" s="247"/>
      <c r="F61" s="248"/>
      <c r="G61" s="73" t="s">
        <v>29</v>
      </c>
      <c r="H61" s="73" t="s">
        <v>30</v>
      </c>
      <c r="I61" s="73" t="s">
        <v>31</v>
      </c>
      <c r="J61" s="10" t="s">
        <v>32</v>
      </c>
      <c r="K61" s="164" t="s">
        <v>33</v>
      </c>
      <c r="L61" s="164"/>
      <c r="M61" s="164"/>
      <c r="N61" s="165"/>
    </row>
    <row r="62" spans="1:14" ht="29.15" customHeight="1" x14ac:dyDescent="0.35">
      <c r="A62" s="61" t="s">
        <v>323</v>
      </c>
      <c r="B62" s="221" t="s">
        <v>256</v>
      </c>
      <c r="C62" s="222"/>
      <c r="D62" s="222"/>
      <c r="E62" s="222"/>
      <c r="F62" s="222"/>
      <c r="G62" s="48"/>
      <c r="H62" s="48"/>
      <c r="I62" s="48"/>
      <c r="J62" s="49"/>
      <c r="K62" s="254"/>
      <c r="L62" s="254"/>
      <c r="M62" s="254"/>
      <c r="N62" s="255"/>
    </row>
    <row r="63" spans="1:14" ht="29.15" customHeight="1" x14ac:dyDescent="0.35">
      <c r="A63" s="62" t="s">
        <v>324</v>
      </c>
      <c r="B63" s="249" t="s">
        <v>34</v>
      </c>
      <c r="C63" s="250"/>
      <c r="D63" s="250"/>
      <c r="E63" s="250"/>
      <c r="F63" s="251"/>
      <c r="G63" s="46"/>
      <c r="H63" s="47"/>
      <c r="I63" s="46"/>
      <c r="J63" s="46">
        <f>IF(G63,1,0)</f>
        <v>0</v>
      </c>
      <c r="K63" s="123"/>
      <c r="L63" s="150"/>
      <c r="M63" s="150"/>
      <c r="N63" s="124"/>
    </row>
    <row r="64" spans="1:14" ht="29.15" customHeight="1" x14ac:dyDescent="0.35">
      <c r="A64" s="62" t="s">
        <v>325</v>
      </c>
      <c r="B64" s="218" t="s">
        <v>35</v>
      </c>
      <c r="C64" s="219"/>
      <c r="D64" s="219"/>
      <c r="E64" s="219"/>
      <c r="F64" s="220"/>
      <c r="G64" s="84"/>
      <c r="H64" s="85"/>
      <c r="I64" s="84"/>
      <c r="J64" s="84">
        <f t="shared" ref="J64:J65" si="0">IF(G64,1,0)</f>
        <v>0</v>
      </c>
      <c r="K64" s="123"/>
      <c r="L64" s="150"/>
      <c r="M64" s="150"/>
      <c r="N64" s="124"/>
    </row>
    <row r="65" spans="1:14" ht="29.15" customHeight="1" x14ac:dyDescent="0.35">
      <c r="A65" s="62" t="s">
        <v>326</v>
      </c>
      <c r="B65" s="218" t="s">
        <v>306</v>
      </c>
      <c r="C65" s="219"/>
      <c r="D65" s="219"/>
      <c r="E65" s="219"/>
      <c r="F65" s="220"/>
      <c r="G65" s="84"/>
      <c r="H65" s="85"/>
      <c r="I65" s="84"/>
      <c r="J65" s="84">
        <f t="shared" si="0"/>
        <v>0</v>
      </c>
      <c r="K65" s="123"/>
      <c r="L65" s="150"/>
      <c r="M65" s="150"/>
      <c r="N65" s="124"/>
    </row>
    <row r="66" spans="1:14" ht="29.15" customHeight="1" x14ac:dyDescent="0.35">
      <c r="A66" s="61" t="s">
        <v>167</v>
      </c>
      <c r="B66" s="221" t="s">
        <v>257</v>
      </c>
      <c r="C66" s="222"/>
      <c r="D66" s="222"/>
      <c r="E66" s="222"/>
      <c r="F66" s="222"/>
      <c r="G66" s="48"/>
      <c r="H66" s="48"/>
      <c r="I66" s="48"/>
      <c r="J66" s="49"/>
      <c r="K66" s="256"/>
      <c r="L66" s="254"/>
      <c r="M66" s="254"/>
      <c r="N66" s="255"/>
    </row>
    <row r="67" spans="1:14" ht="29.15" customHeight="1" x14ac:dyDescent="0.35">
      <c r="A67" s="62" t="s">
        <v>327</v>
      </c>
      <c r="B67" s="218" t="s">
        <v>36</v>
      </c>
      <c r="C67" s="219"/>
      <c r="D67" s="219"/>
      <c r="E67" s="219"/>
      <c r="F67" s="220"/>
      <c r="G67" s="84"/>
      <c r="H67" s="85"/>
      <c r="I67" s="84"/>
      <c r="J67" s="84">
        <f t="shared" ref="J67:J71" si="1">IF(G67,1,0)</f>
        <v>0</v>
      </c>
      <c r="K67" s="123"/>
      <c r="L67" s="150"/>
      <c r="M67" s="150"/>
      <c r="N67" s="124"/>
    </row>
    <row r="68" spans="1:14" ht="29.15" customHeight="1" x14ac:dyDescent="0.35">
      <c r="A68" s="62" t="s">
        <v>328</v>
      </c>
      <c r="B68" s="218" t="s">
        <v>37</v>
      </c>
      <c r="C68" s="219"/>
      <c r="D68" s="219"/>
      <c r="E68" s="219"/>
      <c r="F68" s="220"/>
      <c r="G68" s="84"/>
      <c r="H68" s="85"/>
      <c r="I68" s="84"/>
      <c r="J68" s="84">
        <f t="shared" si="1"/>
        <v>0</v>
      </c>
      <c r="K68" s="123"/>
      <c r="L68" s="150"/>
      <c r="M68" s="150"/>
      <c r="N68" s="124"/>
    </row>
    <row r="69" spans="1:14" ht="29.15" customHeight="1" x14ac:dyDescent="0.35">
      <c r="A69" s="62" t="s">
        <v>329</v>
      </c>
      <c r="B69" s="218" t="s">
        <v>38</v>
      </c>
      <c r="C69" s="219"/>
      <c r="D69" s="219"/>
      <c r="E69" s="219"/>
      <c r="F69" s="220"/>
      <c r="G69" s="84"/>
      <c r="H69" s="85"/>
      <c r="I69" s="84"/>
      <c r="J69" s="84">
        <f t="shared" si="1"/>
        <v>0</v>
      </c>
      <c r="K69" s="123"/>
      <c r="L69" s="150"/>
      <c r="M69" s="150"/>
      <c r="N69" s="124"/>
    </row>
    <row r="70" spans="1:14" ht="29.15" customHeight="1" x14ac:dyDescent="0.35">
      <c r="A70" s="62" t="s">
        <v>330</v>
      </c>
      <c r="B70" s="218" t="s">
        <v>39</v>
      </c>
      <c r="C70" s="219"/>
      <c r="D70" s="219"/>
      <c r="E70" s="219"/>
      <c r="F70" s="220"/>
      <c r="G70" s="84"/>
      <c r="H70" s="85"/>
      <c r="I70" s="84"/>
      <c r="J70" s="84">
        <f t="shared" si="1"/>
        <v>0</v>
      </c>
      <c r="K70" s="123"/>
      <c r="L70" s="150"/>
      <c r="M70" s="150"/>
      <c r="N70" s="124"/>
    </row>
    <row r="71" spans="1:14" ht="29.15" customHeight="1" x14ac:dyDescent="0.35">
      <c r="A71" s="62" t="s">
        <v>331</v>
      </c>
      <c r="B71" s="120" t="s">
        <v>572</v>
      </c>
      <c r="C71" s="120"/>
      <c r="D71" s="120"/>
      <c r="E71" s="120"/>
      <c r="F71" s="120"/>
      <c r="G71" s="84"/>
      <c r="H71" s="85"/>
      <c r="I71" s="84"/>
      <c r="J71" s="84">
        <f t="shared" si="1"/>
        <v>0</v>
      </c>
      <c r="K71" s="151"/>
      <c r="L71" s="151"/>
      <c r="M71" s="151"/>
      <c r="N71" s="152"/>
    </row>
    <row r="72" spans="1:14" ht="29.15" customHeight="1" x14ac:dyDescent="0.35">
      <c r="A72" s="252" t="s">
        <v>40</v>
      </c>
      <c r="B72" s="253"/>
      <c r="C72" s="253"/>
      <c r="D72" s="253"/>
      <c r="E72" s="253"/>
      <c r="F72" s="253"/>
      <c r="G72" s="253"/>
      <c r="H72" s="253"/>
      <c r="I72" s="253"/>
      <c r="J72" s="84">
        <f>SUM(J62:J71)</f>
        <v>0</v>
      </c>
      <c r="K72" s="154" t="s">
        <v>197</v>
      </c>
      <c r="L72" s="154"/>
      <c r="M72" s="154">
        <f>8-SUM(I62:I71)</f>
        <v>8</v>
      </c>
      <c r="N72" s="155"/>
    </row>
    <row r="73" spans="1:14" ht="9.75" customHeight="1" x14ac:dyDescent="0.35">
      <c r="A73" s="132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5"/>
    </row>
    <row r="74" spans="1:14" ht="29.15" customHeight="1" x14ac:dyDescent="0.35">
      <c r="A74" s="54" t="s">
        <v>332</v>
      </c>
      <c r="B74" s="258" t="s">
        <v>200</v>
      </c>
      <c r="C74" s="258"/>
      <c r="D74" s="258"/>
      <c r="E74" s="258"/>
      <c r="F74" s="258"/>
      <c r="G74" s="73" t="s">
        <v>29</v>
      </c>
      <c r="H74" s="73" t="s">
        <v>30</v>
      </c>
      <c r="I74" s="73" t="s">
        <v>31</v>
      </c>
      <c r="J74" s="10" t="s">
        <v>32</v>
      </c>
      <c r="K74" s="164" t="s">
        <v>33</v>
      </c>
      <c r="L74" s="164"/>
      <c r="M74" s="164"/>
      <c r="N74" s="165"/>
    </row>
    <row r="75" spans="1:14" s="13" customFormat="1" ht="29.15" customHeight="1" x14ac:dyDescent="0.35">
      <c r="A75" s="63" t="s">
        <v>262</v>
      </c>
      <c r="B75" s="259" t="s">
        <v>575</v>
      </c>
      <c r="C75" s="260"/>
      <c r="D75" s="260"/>
      <c r="E75" s="260"/>
      <c r="F75" s="260"/>
      <c r="G75" s="84"/>
      <c r="H75" s="84"/>
      <c r="I75" s="84"/>
      <c r="J75" s="84">
        <f t="shared" ref="J75:J100" si="2">IF(G75,1,0)</f>
        <v>0</v>
      </c>
      <c r="K75" s="183"/>
      <c r="L75" s="183"/>
      <c r="M75" s="183"/>
      <c r="N75" s="184"/>
    </row>
    <row r="76" spans="1:14" s="13" customFormat="1" ht="29.15" customHeight="1" x14ac:dyDescent="0.35">
      <c r="A76" s="63" t="s">
        <v>263</v>
      </c>
      <c r="B76" s="114" t="s">
        <v>585</v>
      </c>
      <c r="C76" s="115"/>
      <c r="D76" s="115"/>
      <c r="E76" s="115"/>
      <c r="F76" s="116"/>
      <c r="G76" s="112"/>
      <c r="H76" s="112"/>
      <c r="I76" s="112"/>
      <c r="J76" s="112">
        <v>0</v>
      </c>
      <c r="K76" s="117"/>
      <c r="L76" s="118"/>
      <c r="M76" s="118"/>
      <c r="N76" s="119"/>
    </row>
    <row r="77" spans="1:14" s="13" customFormat="1" ht="29.15" customHeight="1" x14ac:dyDescent="0.35">
      <c r="A77" s="63" t="s">
        <v>264</v>
      </c>
      <c r="B77" s="114" t="s">
        <v>308</v>
      </c>
      <c r="C77" s="115"/>
      <c r="D77" s="115"/>
      <c r="E77" s="115"/>
      <c r="F77" s="116"/>
      <c r="G77" s="84"/>
      <c r="H77" s="84"/>
      <c r="I77" s="84"/>
      <c r="J77" s="84">
        <f t="shared" si="2"/>
        <v>0</v>
      </c>
      <c r="K77" s="117"/>
      <c r="L77" s="118"/>
      <c r="M77" s="118"/>
      <c r="N77" s="119"/>
    </row>
    <row r="78" spans="1:14" s="13" customFormat="1" ht="29.15" customHeight="1" x14ac:dyDescent="0.35">
      <c r="A78" s="63" t="s">
        <v>265</v>
      </c>
      <c r="B78" s="114" t="s">
        <v>309</v>
      </c>
      <c r="C78" s="115"/>
      <c r="D78" s="115"/>
      <c r="E78" s="115"/>
      <c r="F78" s="116"/>
      <c r="G78" s="84"/>
      <c r="H78" s="84"/>
      <c r="I78" s="84"/>
      <c r="J78" s="84">
        <f t="shared" si="2"/>
        <v>0</v>
      </c>
      <c r="K78" s="117"/>
      <c r="L78" s="118"/>
      <c r="M78" s="118"/>
      <c r="N78" s="119"/>
    </row>
    <row r="79" spans="1:14" s="13" customFormat="1" ht="29.15" customHeight="1" x14ac:dyDescent="0.35">
      <c r="A79" s="63" t="s">
        <v>266</v>
      </c>
      <c r="B79" s="114" t="s">
        <v>305</v>
      </c>
      <c r="C79" s="115"/>
      <c r="D79" s="115"/>
      <c r="E79" s="115"/>
      <c r="F79" s="116"/>
      <c r="G79" s="84"/>
      <c r="H79" s="84"/>
      <c r="I79" s="84"/>
      <c r="J79" s="84">
        <f t="shared" si="2"/>
        <v>0</v>
      </c>
      <c r="K79" s="117"/>
      <c r="L79" s="118"/>
      <c r="M79" s="118"/>
      <c r="N79" s="119"/>
    </row>
    <row r="80" spans="1:14" s="13" customFormat="1" ht="29.15" customHeight="1" x14ac:dyDescent="0.35">
      <c r="A80" s="63" t="s">
        <v>268</v>
      </c>
      <c r="B80" s="114" t="s">
        <v>267</v>
      </c>
      <c r="C80" s="115"/>
      <c r="D80" s="115"/>
      <c r="E80" s="115"/>
      <c r="F80" s="116"/>
      <c r="G80" s="84"/>
      <c r="H80" s="84"/>
      <c r="I80" s="84"/>
      <c r="J80" s="84">
        <f t="shared" si="2"/>
        <v>0</v>
      </c>
      <c r="K80" s="117"/>
      <c r="L80" s="118"/>
      <c r="M80" s="118"/>
      <c r="N80" s="119"/>
    </row>
    <row r="81" spans="1:14" s="13" customFormat="1" ht="29.15" customHeight="1" x14ac:dyDescent="0.35">
      <c r="A81" s="63" t="s">
        <v>270</v>
      </c>
      <c r="B81" s="114" t="s">
        <v>310</v>
      </c>
      <c r="C81" s="115"/>
      <c r="D81" s="115"/>
      <c r="E81" s="115"/>
      <c r="F81" s="116"/>
      <c r="G81" s="84"/>
      <c r="H81" s="84"/>
      <c r="I81" s="84"/>
      <c r="J81" s="84">
        <f t="shared" si="2"/>
        <v>0</v>
      </c>
      <c r="K81" s="117"/>
      <c r="L81" s="118"/>
      <c r="M81" s="118"/>
      <c r="N81" s="119"/>
    </row>
    <row r="82" spans="1:14" s="13" customFormat="1" ht="29.15" customHeight="1" x14ac:dyDescent="0.35">
      <c r="A82" s="63" t="s">
        <v>269</v>
      </c>
      <c r="B82" s="114" t="s">
        <v>302</v>
      </c>
      <c r="C82" s="115"/>
      <c r="D82" s="115"/>
      <c r="E82" s="115"/>
      <c r="F82" s="116"/>
      <c r="G82" s="84"/>
      <c r="H82" s="84"/>
      <c r="I82" s="84"/>
      <c r="J82" s="84">
        <f t="shared" si="2"/>
        <v>0</v>
      </c>
      <c r="K82" s="117"/>
      <c r="L82" s="118"/>
      <c r="M82" s="118"/>
      <c r="N82" s="119"/>
    </row>
    <row r="83" spans="1:14" s="13" customFormat="1" ht="29.15" customHeight="1" x14ac:dyDescent="0.35">
      <c r="A83" s="63" t="s">
        <v>271</v>
      </c>
      <c r="B83" s="261" t="s">
        <v>201</v>
      </c>
      <c r="C83" s="262"/>
      <c r="D83" s="262"/>
      <c r="E83" s="262"/>
      <c r="F83" s="262"/>
      <c r="G83" s="84"/>
      <c r="H83" s="84"/>
      <c r="I83" s="84"/>
      <c r="J83" s="84">
        <f t="shared" si="2"/>
        <v>0</v>
      </c>
      <c r="K83" s="183"/>
      <c r="L83" s="183"/>
      <c r="M83" s="183"/>
      <c r="N83" s="184"/>
    </row>
    <row r="84" spans="1:14" s="13" customFormat="1" ht="29.15" customHeight="1" x14ac:dyDescent="0.35">
      <c r="A84" s="63" t="s">
        <v>273</v>
      </c>
      <c r="B84" s="114" t="s">
        <v>272</v>
      </c>
      <c r="C84" s="115"/>
      <c r="D84" s="115"/>
      <c r="E84" s="115"/>
      <c r="F84" s="116"/>
      <c r="G84" s="84"/>
      <c r="H84" s="84"/>
      <c r="I84" s="84"/>
      <c r="J84" s="84">
        <f t="shared" si="2"/>
        <v>0</v>
      </c>
      <c r="K84" s="117"/>
      <c r="L84" s="118"/>
      <c r="M84" s="118"/>
      <c r="N84" s="119"/>
    </row>
    <row r="85" spans="1:14" s="13" customFormat="1" ht="29.15" customHeight="1" x14ac:dyDescent="0.35">
      <c r="A85" s="63" t="s">
        <v>275</v>
      </c>
      <c r="B85" s="114" t="s">
        <v>274</v>
      </c>
      <c r="C85" s="115"/>
      <c r="D85" s="115"/>
      <c r="E85" s="115"/>
      <c r="F85" s="116"/>
      <c r="G85" s="84"/>
      <c r="H85" s="84"/>
      <c r="I85" s="84"/>
      <c r="J85" s="84">
        <f t="shared" si="2"/>
        <v>0</v>
      </c>
      <c r="K85" s="117"/>
      <c r="L85" s="118"/>
      <c r="M85" s="118"/>
      <c r="N85" s="119"/>
    </row>
    <row r="86" spans="1:14" s="13" customFormat="1" ht="29.15" customHeight="1" x14ac:dyDescent="0.35">
      <c r="A86" s="63" t="s">
        <v>275</v>
      </c>
      <c r="B86" s="114" t="s">
        <v>311</v>
      </c>
      <c r="C86" s="115"/>
      <c r="D86" s="115"/>
      <c r="E86" s="115"/>
      <c r="F86" s="116"/>
      <c r="G86" s="84"/>
      <c r="H86" s="84"/>
      <c r="I86" s="84"/>
      <c r="J86" s="84">
        <f t="shared" si="2"/>
        <v>0</v>
      </c>
      <c r="K86" s="117"/>
      <c r="L86" s="118"/>
      <c r="M86" s="118"/>
      <c r="N86" s="119"/>
    </row>
    <row r="87" spans="1:14" s="13" customFormat="1" ht="29.15" customHeight="1" x14ac:dyDescent="0.35">
      <c r="A87" s="63" t="s">
        <v>276</v>
      </c>
      <c r="B87" s="114" t="s">
        <v>277</v>
      </c>
      <c r="C87" s="115"/>
      <c r="D87" s="115"/>
      <c r="E87" s="115"/>
      <c r="F87" s="116"/>
      <c r="G87" s="84"/>
      <c r="H87" s="84"/>
      <c r="I87" s="84"/>
      <c r="J87" s="84">
        <f t="shared" si="2"/>
        <v>0</v>
      </c>
      <c r="K87" s="117"/>
      <c r="L87" s="118"/>
      <c r="M87" s="118"/>
      <c r="N87" s="119"/>
    </row>
    <row r="88" spans="1:14" s="13" customFormat="1" ht="29.15" customHeight="1" x14ac:dyDescent="0.35">
      <c r="A88" s="63" t="s">
        <v>278</v>
      </c>
      <c r="B88" s="114" t="s">
        <v>279</v>
      </c>
      <c r="C88" s="115"/>
      <c r="D88" s="115"/>
      <c r="E88" s="115"/>
      <c r="F88" s="116"/>
      <c r="G88" s="84"/>
      <c r="H88" s="84"/>
      <c r="I88" s="84"/>
      <c r="J88" s="84">
        <f t="shared" si="2"/>
        <v>0</v>
      </c>
      <c r="K88" s="117"/>
      <c r="L88" s="118"/>
      <c r="M88" s="118"/>
      <c r="N88" s="119"/>
    </row>
    <row r="89" spans="1:14" s="13" customFormat="1" ht="29.15" customHeight="1" x14ac:dyDescent="0.35">
      <c r="A89" s="63" t="s">
        <v>280</v>
      </c>
      <c r="B89" s="114" t="s">
        <v>281</v>
      </c>
      <c r="C89" s="115"/>
      <c r="D89" s="115"/>
      <c r="E89" s="115"/>
      <c r="F89" s="116"/>
      <c r="G89" s="84"/>
      <c r="H89" s="84"/>
      <c r="I89" s="84"/>
      <c r="J89" s="84">
        <f t="shared" si="2"/>
        <v>0</v>
      </c>
      <c r="K89" s="117"/>
      <c r="L89" s="118"/>
      <c r="M89" s="118"/>
      <c r="N89" s="119"/>
    </row>
    <row r="90" spans="1:14" s="13" customFormat="1" ht="29.15" customHeight="1" x14ac:dyDescent="0.35">
      <c r="A90" s="63" t="s">
        <v>282</v>
      </c>
      <c r="B90" s="114" t="s">
        <v>284</v>
      </c>
      <c r="C90" s="115"/>
      <c r="D90" s="115"/>
      <c r="E90" s="115"/>
      <c r="F90" s="116"/>
      <c r="G90" s="84"/>
      <c r="H90" s="84"/>
      <c r="I90" s="84"/>
      <c r="J90" s="84">
        <f t="shared" si="2"/>
        <v>0</v>
      </c>
      <c r="K90" s="117"/>
      <c r="L90" s="118"/>
      <c r="M90" s="118"/>
      <c r="N90" s="119"/>
    </row>
    <row r="91" spans="1:14" s="13" customFormat="1" ht="29.15" customHeight="1" x14ac:dyDescent="0.35">
      <c r="A91" s="63" t="s">
        <v>283</v>
      </c>
      <c r="B91" s="114" t="s">
        <v>285</v>
      </c>
      <c r="C91" s="115"/>
      <c r="D91" s="115"/>
      <c r="E91" s="115"/>
      <c r="F91" s="116"/>
      <c r="G91" s="84"/>
      <c r="H91" s="84"/>
      <c r="I91" s="84"/>
      <c r="J91" s="84">
        <f t="shared" si="2"/>
        <v>0</v>
      </c>
      <c r="K91" s="117"/>
      <c r="L91" s="118"/>
      <c r="M91" s="118"/>
      <c r="N91" s="119"/>
    </row>
    <row r="92" spans="1:14" s="13" customFormat="1" ht="29.15" customHeight="1" x14ac:dyDescent="0.35">
      <c r="A92" s="63" t="s">
        <v>287</v>
      </c>
      <c r="B92" s="114" t="s">
        <v>576</v>
      </c>
      <c r="C92" s="115"/>
      <c r="D92" s="115"/>
      <c r="E92" s="115"/>
      <c r="F92" s="116"/>
      <c r="G92" s="84"/>
      <c r="H92" s="84"/>
      <c r="I92" s="84"/>
      <c r="J92" s="84">
        <f t="shared" si="2"/>
        <v>0</v>
      </c>
      <c r="K92" s="183"/>
      <c r="L92" s="183"/>
      <c r="M92" s="183"/>
      <c r="N92" s="184"/>
    </row>
    <row r="93" spans="1:14" s="13" customFormat="1" ht="29.15" customHeight="1" x14ac:dyDescent="0.35">
      <c r="A93" s="63" t="s">
        <v>286</v>
      </c>
      <c r="B93" s="114" t="s">
        <v>288</v>
      </c>
      <c r="C93" s="115"/>
      <c r="D93" s="115"/>
      <c r="E93" s="115"/>
      <c r="F93" s="116"/>
      <c r="G93" s="84"/>
      <c r="H93" s="84"/>
      <c r="I93" s="84"/>
      <c r="J93" s="84">
        <f t="shared" si="2"/>
        <v>0</v>
      </c>
      <c r="K93" s="117"/>
      <c r="L93" s="118"/>
      <c r="M93" s="118"/>
      <c r="N93" s="119"/>
    </row>
    <row r="94" spans="1:14" s="13" customFormat="1" ht="29.15" customHeight="1" x14ac:dyDescent="0.35">
      <c r="A94" s="63" t="s">
        <v>289</v>
      </c>
      <c r="B94" s="114" t="s">
        <v>312</v>
      </c>
      <c r="C94" s="115"/>
      <c r="D94" s="115"/>
      <c r="E94" s="115"/>
      <c r="F94" s="116"/>
      <c r="G94" s="84"/>
      <c r="H94" s="84"/>
      <c r="I94" s="84"/>
      <c r="J94" s="84">
        <f t="shared" si="2"/>
        <v>0</v>
      </c>
      <c r="K94" s="117"/>
      <c r="L94" s="118"/>
      <c r="M94" s="118"/>
      <c r="N94" s="119"/>
    </row>
    <row r="95" spans="1:14" s="13" customFormat="1" ht="29.15" customHeight="1" x14ac:dyDescent="0.35">
      <c r="A95" s="63" t="s">
        <v>290</v>
      </c>
      <c r="B95" s="114" t="s">
        <v>291</v>
      </c>
      <c r="C95" s="115"/>
      <c r="D95" s="115"/>
      <c r="E95" s="115"/>
      <c r="F95" s="116"/>
      <c r="G95" s="84"/>
      <c r="H95" s="84"/>
      <c r="I95" s="84"/>
      <c r="J95" s="84">
        <f t="shared" si="2"/>
        <v>0</v>
      </c>
      <c r="K95" s="117"/>
      <c r="L95" s="118"/>
      <c r="M95" s="118"/>
      <c r="N95" s="119"/>
    </row>
    <row r="96" spans="1:14" s="13" customFormat="1" ht="29.15" customHeight="1" x14ac:dyDescent="0.35">
      <c r="A96" s="63" t="s">
        <v>292</v>
      </c>
      <c r="B96" s="114" t="s">
        <v>313</v>
      </c>
      <c r="C96" s="115"/>
      <c r="D96" s="115"/>
      <c r="E96" s="115"/>
      <c r="F96" s="116"/>
      <c r="G96" s="84"/>
      <c r="H96" s="84"/>
      <c r="I96" s="84"/>
      <c r="J96" s="84">
        <f t="shared" si="2"/>
        <v>0</v>
      </c>
      <c r="K96" s="117"/>
      <c r="L96" s="118"/>
      <c r="M96" s="118"/>
      <c r="N96" s="119"/>
    </row>
    <row r="97" spans="1:14" s="13" customFormat="1" ht="29.15" customHeight="1" x14ac:dyDescent="0.35">
      <c r="A97" s="63" t="s">
        <v>316</v>
      </c>
      <c r="B97" s="114" t="s">
        <v>293</v>
      </c>
      <c r="C97" s="115"/>
      <c r="D97" s="115"/>
      <c r="E97" s="115"/>
      <c r="F97" s="116"/>
      <c r="G97" s="84"/>
      <c r="H97" s="84"/>
      <c r="I97" s="84"/>
      <c r="J97" s="84">
        <f t="shared" si="2"/>
        <v>0</v>
      </c>
      <c r="K97" s="117"/>
      <c r="L97" s="118"/>
      <c r="M97" s="118"/>
      <c r="N97" s="119"/>
    </row>
    <row r="98" spans="1:14" s="13" customFormat="1" ht="29.15" customHeight="1" x14ac:dyDescent="0.35">
      <c r="A98" s="63" t="s">
        <v>298</v>
      </c>
      <c r="B98" s="261" t="s">
        <v>314</v>
      </c>
      <c r="C98" s="262"/>
      <c r="D98" s="262"/>
      <c r="E98" s="262"/>
      <c r="F98" s="262"/>
      <c r="G98" s="84"/>
      <c r="H98" s="84"/>
      <c r="I98" s="90"/>
      <c r="J98" s="84">
        <f t="shared" si="2"/>
        <v>0</v>
      </c>
      <c r="K98" s="183"/>
      <c r="L98" s="183"/>
      <c r="M98" s="183"/>
      <c r="N98" s="184"/>
    </row>
    <row r="99" spans="1:14" s="13" customFormat="1" ht="29.15" customHeight="1" x14ac:dyDescent="0.35">
      <c r="A99" s="63" t="s">
        <v>299</v>
      </c>
      <c r="B99" s="114" t="s">
        <v>315</v>
      </c>
      <c r="C99" s="115"/>
      <c r="D99" s="115"/>
      <c r="E99" s="115"/>
      <c r="F99" s="116"/>
      <c r="G99" s="84"/>
      <c r="H99" s="84"/>
      <c r="I99" s="84"/>
      <c r="J99" s="84">
        <f t="shared" si="2"/>
        <v>0</v>
      </c>
      <c r="K99" s="117"/>
      <c r="L99" s="118"/>
      <c r="M99" s="118"/>
      <c r="N99" s="119"/>
    </row>
    <row r="100" spans="1:14" s="13" customFormat="1" ht="29.15" customHeight="1" x14ac:dyDescent="0.35">
      <c r="A100" s="63" t="s">
        <v>301</v>
      </c>
      <c r="B100" s="261" t="s">
        <v>300</v>
      </c>
      <c r="C100" s="262"/>
      <c r="D100" s="262"/>
      <c r="E100" s="262"/>
      <c r="F100" s="262"/>
      <c r="G100" s="84"/>
      <c r="H100" s="84"/>
      <c r="I100" s="84"/>
      <c r="J100" s="84">
        <f t="shared" si="2"/>
        <v>0</v>
      </c>
      <c r="K100" s="183"/>
      <c r="L100" s="183"/>
      <c r="M100" s="183"/>
      <c r="N100" s="184"/>
    </row>
    <row r="101" spans="1:14" s="13" customFormat="1" ht="29.15" customHeight="1" x14ac:dyDescent="0.35">
      <c r="A101" s="263" t="s">
        <v>40</v>
      </c>
      <c r="B101" s="264"/>
      <c r="C101" s="264"/>
      <c r="D101" s="264"/>
      <c r="E101" s="264"/>
      <c r="F101" s="264"/>
      <c r="G101" s="264"/>
      <c r="H101" s="264"/>
      <c r="I101" s="264"/>
      <c r="J101" s="84">
        <f>SUM(J75:J100)</f>
        <v>0</v>
      </c>
      <c r="K101" s="154" t="s">
        <v>197</v>
      </c>
      <c r="L101" s="154"/>
      <c r="M101" s="265">
        <v>26</v>
      </c>
      <c r="N101" s="266"/>
    </row>
    <row r="102" spans="1:14" ht="9.75" customHeight="1" x14ac:dyDescent="0.35">
      <c r="A102" s="448"/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50"/>
    </row>
    <row r="103" spans="1:14" ht="29.15" customHeight="1" x14ac:dyDescent="0.35">
      <c r="A103" s="54" t="s">
        <v>333</v>
      </c>
      <c r="B103" s="258" t="s">
        <v>138</v>
      </c>
      <c r="C103" s="258"/>
      <c r="D103" s="258"/>
      <c r="E103" s="258"/>
      <c r="F103" s="258"/>
      <c r="G103" s="73" t="s">
        <v>29</v>
      </c>
      <c r="H103" s="73" t="s">
        <v>30</v>
      </c>
      <c r="I103" s="73" t="s">
        <v>31</v>
      </c>
      <c r="J103" s="10" t="s">
        <v>32</v>
      </c>
      <c r="K103" s="164" t="s">
        <v>33</v>
      </c>
      <c r="L103" s="164"/>
      <c r="M103" s="164"/>
      <c r="N103" s="165"/>
    </row>
    <row r="104" spans="1:14" ht="28.9" customHeight="1" x14ac:dyDescent="0.35">
      <c r="A104" s="62" t="s">
        <v>334</v>
      </c>
      <c r="B104" s="120" t="s">
        <v>41</v>
      </c>
      <c r="C104" s="120"/>
      <c r="D104" s="120"/>
      <c r="E104" s="120"/>
      <c r="F104" s="120"/>
      <c r="G104" s="84"/>
      <c r="H104" s="85"/>
      <c r="I104" s="74"/>
      <c r="J104" s="84">
        <f t="shared" ref="J104:J108" si="3">IF(G104,1,0)</f>
        <v>0</v>
      </c>
      <c r="K104" s="121"/>
      <c r="L104" s="121"/>
      <c r="M104" s="121"/>
      <c r="N104" s="122"/>
    </row>
    <row r="105" spans="1:14" ht="28.9" customHeight="1" x14ac:dyDescent="0.35">
      <c r="A105" s="62" t="s">
        <v>335</v>
      </c>
      <c r="B105" s="120" t="s">
        <v>42</v>
      </c>
      <c r="C105" s="120"/>
      <c r="D105" s="120"/>
      <c r="E105" s="120"/>
      <c r="F105" s="120"/>
      <c r="G105" s="84"/>
      <c r="H105" s="85"/>
      <c r="I105" s="90"/>
      <c r="J105" s="84">
        <f t="shared" si="3"/>
        <v>0</v>
      </c>
      <c r="K105" s="121"/>
      <c r="L105" s="121"/>
      <c r="M105" s="121"/>
      <c r="N105" s="122"/>
    </row>
    <row r="106" spans="1:14" ht="28.9" customHeight="1" x14ac:dyDescent="0.35">
      <c r="A106" s="62" t="s">
        <v>336</v>
      </c>
      <c r="B106" s="120" t="s">
        <v>563</v>
      </c>
      <c r="C106" s="120"/>
      <c r="D106" s="120"/>
      <c r="E106" s="120"/>
      <c r="F106" s="120"/>
      <c r="G106" s="84"/>
      <c r="H106" s="85"/>
      <c r="I106" s="74"/>
      <c r="J106" s="84">
        <f t="shared" si="3"/>
        <v>0</v>
      </c>
      <c r="K106" s="121"/>
      <c r="L106" s="121"/>
      <c r="M106" s="121"/>
      <c r="N106" s="122"/>
    </row>
    <row r="107" spans="1:14" ht="28.9" customHeight="1" x14ac:dyDescent="0.35">
      <c r="A107" s="62" t="s">
        <v>337</v>
      </c>
      <c r="B107" s="120" t="s">
        <v>43</v>
      </c>
      <c r="C107" s="120"/>
      <c r="D107" s="120"/>
      <c r="E107" s="120"/>
      <c r="F107" s="120"/>
      <c r="G107" s="84"/>
      <c r="H107" s="85"/>
      <c r="I107" s="90"/>
      <c r="J107" s="84">
        <f t="shared" si="3"/>
        <v>0</v>
      </c>
      <c r="K107" s="121"/>
      <c r="L107" s="121"/>
      <c r="M107" s="121"/>
      <c r="N107" s="122"/>
    </row>
    <row r="108" spans="1:14" ht="28.9" customHeight="1" x14ac:dyDescent="0.35">
      <c r="A108" s="62" t="s">
        <v>338</v>
      </c>
      <c r="B108" s="120" t="s">
        <v>317</v>
      </c>
      <c r="C108" s="120"/>
      <c r="D108" s="120"/>
      <c r="E108" s="120"/>
      <c r="F108" s="120"/>
      <c r="G108" s="84"/>
      <c r="H108" s="85"/>
      <c r="I108" s="74"/>
      <c r="J108" s="84">
        <f t="shared" si="3"/>
        <v>0</v>
      </c>
      <c r="K108" s="121"/>
      <c r="L108" s="121"/>
      <c r="M108" s="121"/>
      <c r="N108" s="122"/>
    </row>
    <row r="109" spans="1:14" ht="29.15" customHeight="1" x14ac:dyDescent="0.35">
      <c r="A109" s="252" t="s">
        <v>40</v>
      </c>
      <c r="B109" s="253"/>
      <c r="C109" s="253"/>
      <c r="D109" s="253"/>
      <c r="E109" s="253"/>
      <c r="F109" s="253"/>
      <c r="G109" s="253"/>
      <c r="H109" s="253"/>
      <c r="I109" s="253"/>
      <c r="J109" s="84">
        <f>SUM(J104:J108)</f>
        <v>0</v>
      </c>
      <c r="K109" s="154" t="s">
        <v>203</v>
      </c>
      <c r="L109" s="154"/>
      <c r="M109" s="244">
        <f>5-SUM(I104:I108)</f>
        <v>5</v>
      </c>
      <c r="N109" s="276"/>
    </row>
    <row r="110" spans="1:14" ht="9.75" customHeight="1" x14ac:dyDescent="0.35">
      <c r="A110" s="132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5"/>
    </row>
    <row r="111" spans="1:14" ht="29.15" customHeight="1" x14ac:dyDescent="0.35">
      <c r="A111" s="54" t="s">
        <v>339</v>
      </c>
      <c r="B111" s="258" t="s">
        <v>139</v>
      </c>
      <c r="C111" s="258"/>
      <c r="D111" s="258"/>
      <c r="E111" s="258"/>
      <c r="F111" s="258"/>
      <c r="G111" s="73" t="s">
        <v>29</v>
      </c>
      <c r="H111" s="73" t="s">
        <v>30</v>
      </c>
      <c r="I111" s="73" t="s">
        <v>31</v>
      </c>
      <c r="J111" s="10" t="s">
        <v>32</v>
      </c>
      <c r="K111" s="164" t="s">
        <v>33</v>
      </c>
      <c r="L111" s="164"/>
      <c r="M111" s="164"/>
      <c r="N111" s="165"/>
    </row>
    <row r="112" spans="1:14" ht="28.15" customHeight="1" x14ac:dyDescent="0.35">
      <c r="A112" s="62" t="s">
        <v>340</v>
      </c>
      <c r="B112" s="245" t="s">
        <v>564</v>
      </c>
      <c r="C112" s="245"/>
      <c r="D112" s="245"/>
      <c r="E112" s="245"/>
      <c r="F112" s="245"/>
      <c r="G112" s="84"/>
      <c r="H112" s="85"/>
      <c r="I112" s="90"/>
      <c r="J112" s="84">
        <f t="shared" ref="J112:J119" si="4">IF(G112,1,0)</f>
        <v>0</v>
      </c>
      <c r="K112" s="121"/>
      <c r="L112" s="121"/>
      <c r="M112" s="121"/>
      <c r="N112" s="122"/>
    </row>
    <row r="113" spans="1:14" ht="28.15" customHeight="1" x14ac:dyDescent="0.35">
      <c r="A113" s="62" t="s">
        <v>341</v>
      </c>
      <c r="B113" s="120" t="s">
        <v>44</v>
      </c>
      <c r="C113" s="120"/>
      <c r="D113" s="120"/>
      <c r="E113" s="120"/>
      <c r="F113" s="120"/>
      <c r="G113" s="84"/>
      <c r="H113" s="85"/>
      <c r="I113" s="90"/>
      <c r="J113" s="84">
        <f t="shared" si="4"/>
        <v>0</v>
      </c>
      <c r="K113" s="121"/>
      <c r="L113" s="121"/>
      <c r="M113" s="121"/>
      <c r="N113" s="122"/>
    </row>
    <row r="114" spans="1:14" ht="28.15" customHeight="1" x14ac:dyDescent="0.35">
      <c r="A114" s="62" t="s">
        <v>342</v>
      </c>
      <c r="B114" s="120" t="s">
        <v>45</v>
      </c>
      <c r="C114" s="120"/>
      <c r="D114" s="120"/>
      <c r="E114" s="120"/>
      <c r="F114" s="120"/>
      <c r="G114" s="84"/>
      <c r="H114" s="85"/>
      <c r="I114" s="90"/>
      <c r="J114" s="84">
        <f t="shared" si="4"/>
        <v>0</v>
      </c>
      <c r="K114" s="121"/>
      <c r="L114" s="121"/>
      <c r="M114" s="121"/>
      <c r="N114" s="122"/>
    </row>
    <row r="115" spans="1:14" ht="28.15" customHeight="1" x14ac:dyDescent="0.35">
      <c r="A115" s="62" t="s">
        <v>343</v>
      </c>
      <c r="B115" s="120" t="s">
        <v>318</v>
      </c>
      <c r="C115" s="120"/>
      <c r="D115" s="120"/>
      <c r="E115" s="120"/>
      <c r="F115" s="120"/>
      <c r="G115" s="84"/>
      <c r="H115" s="85"/>
      <c r="I115" s="90"/>
      <c r="J115" s="84">
        <f t="shared" si="4"/>
        <v>0</v>
      </c>
      <c r="K115" s="121"/>
      <c r="L115" s="121"/>
      <c r="M115" s="121"/>
      <c r="N115" s="122"/>
    </row>
    <row r="116" spans="1:14" ht="28.15" customHeight="1" x14ac:dyDescent="0.35">
      <c r="A116" s="62" t="s">
        <v>344</v>
      </c>
      <c r="B116" s="120" t="s">
        <v>46</v>
      </c>
      <c r="C116" s="120"/>
      <c r="D116" s="120"/>
      <c r="E116" s="120"/>
      <c r="F116" s="120"/>
      <c r="G116" s="84"/>
      <c r="H116" s="85"/>
      <c r="I116" s="90"/>
      <c r="J116" s="84">
        <f t="shared" si="4"/>
        <v>0</v>
      </c>
      <c r="K116" s="121"/>
      <c r="L116" s="121"/>
      <c r="M116" s="121"/>
      <c r="N116" s="122"/>
    </row>
    <row r="117" spans="1:14" ht="28.15" customHeight="1" x14ac:dyDescent="0.35">
      <c r="A117" s="62" t="s">
        <v>345</v>
      </c>
      <c r="B117" s="120" t="s">
        <v>47</v>
      </c>
      <c r="C117" s="120"/>
      <c r="D117" s="120"/>
      <c r="E117" s="120"/>
      <c r="F117" s="120"/>
      <c r="G117" s="84"/>
      <c r="H117" s="85"/>
      <c r="I117" s="90"/>
      <c r="J117" s="84">
        <f t="shared" si="4"/>
        <v>0</v>
      </c>
      <c r="K117" s="121"/>
      <c r="L117" s="121"/>
      <c r="M117" s="121"/>
      <c r="N117" s="122"/>
    </row>
    <row r="118" spans="1:14" ht="28.15" customHeight="1" x14ac:dyDescent="0.35">
      <c r="A118" s="62" t="s">
        <v>346</v>
      </c>
      <c r="B118" s="120" t="s">
        <v>48</v>
      </c>
      <c r="C118" s="120"/>
      <c r="D118" s="120"/>
      <c r="E118" s="120"/>
      <c r="F118" s="120"/>
      <c r="G118" s="112"/>
      <c r="H118" s="113"/>
      <c r="I118" s="90"/>
      <c r="J118" s="112">
        <v>0</v>
      </c>
      <c r="K118" s="121"/>
      <c r="L118" s="121"/>
      <c r="M118" s="121"/>
      <c r="N118" s="122"/>
    </row>
    <row r="119" spans="1:14" ht="28.15" customHeight="1" x14ac:dyDescent="0.35">
      <c r="A119" s="62" t="s">
        <v>578</v>
      </c>
      <c r="B119" s="120" t="s">
        <v>577</v>
      </c>
      <c r="C119" s="120"/>
      <c r="D119" s="120"/>
      <c r="E119" s="120"/>
      <c r="F119" s="120"/>
      <c r="G119" s="84"/>
      <c r="H119" s="85"/>
      <c r="I119" s="90"/>
      <c r="J119" s="84">
        <f t="shared" si="4"/>
        <v>0</v>
      </c>
      <c r="K119" s="121"/>
      <c r="L119" s="121"/>
      <c r="M119" s="121"/>
      <c r="N119" s="122"/>
    </row>
    <row r="120" spans="1:14" ht="29.15" customHeight="1" x14ac:dyDescent="0.35">
      <c r="A120" s="252" t="s">
        <v>40</v>
      </c>
      <c r="B120" s="253"/>
      <c r="C120" s="253"/>
      <c r="D120" s="253"/>
      <c r="E120" s="253"/>
      <c r="F120" s="253"/>
      <c r="G120" s="253"/>
      <c r="H120" s="253"/>
      <c r="I120" s="253"/>
      <c r="J120" s="84">
        <f>SUM(J112:J119)</f>
        <v>0</v>
      </c>
      <c r="K120" s="154" t="s">
        <v>203</v>
      </c>
      <c r="L120" s="154"/>
      <c r="M120" s="244">
        <v>8</v>
      </c>
      <c r="N120" s="276"/>
    </row>
    <row r="121" spans="1:14" ht="9.75" customHeight="1" x14ac:dyDescent="0.35">
      <c r="A121" s="132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5"/>
    </row>
    <row r="122" spans="1:14" ht="29.15" customHeight="1" x14ac:dyDescent="0.35">
      <c r="A122" s="54" t="s">
        <v>347</v>
      </c>
      <c r="B122" s="258" t="s">
        <v>140</v>
      </c>
      <c r="C122" s="258"/>
      <c r="D122" s="258"/>
      <c r="E122" s="258"/>
      <c r="F122" s="258"/>
      <c r="G122" s="73" t="s">
        <v>29</v>
      </c>
      <c r="H122" s="73" t="s">
        <v>30</v>
      </c>
      <c r="I122" s="73" t="s">
        <v>31</v>
      </c>
      <c r="J122" s="10" t="s">
        <v>32</v>
      </c>
      <c r="K122" s="164" t="s">
        <v>33</v>
      </c>
      <c r="L122" s="164"/>
      <c r="M122" s="164"/>
      <c r="N122" s="165"/>
    </row>
    <row r="123" spans="1:14" ht="29.15" customHeight="1" x14ac:dyDescent="0.35">
      <c r="A123" s="62" t="s">
        <v>348</v>
      </c>
      <c r="B123" s="120" t="s">
        <v>130</v>
      </c>
      <c r="C123" s="120"/>
      <c r="D123" s="120"/>
      <c r="E123" s="120"/>
      <c r="F123" s="120"/>
      <c r="G123" s="84"/>
      <c r="H123" s="85"/>
      <c r="I123" s="90"/>
      <c r="J123" s="84">
        <f t="shared" ref="J123:J131" si="5">IF(G123,1,0)</f>
        <v>0</v>
      </c>
      <c r="K123" s="121"/>
      <c r="L123" s="121"/>
      <c r="M123" s="121"/>
      <c r="N123" s="122"/>
    </row>
    <row r="124" spans="1:14" ht="29.15" customHeight="1" x14ac:dyDescent="0.35">
      <c r="A124" s="62" t="s">
        <v>294</v>
      </c>
      <c r="B124" s="218" t="s">
        <v>349</v>
      </c>
      <c r="C124" s="219"/>
      <c r="D124" s="219"/>
      <c r="E124" s="219"/>
      <c r="F124" s="220"/>
      <c r="G124" s="84"/>
      <c r="H124" s="85"/>
      <c r="I124" s="74"/>
      <c r="J124" s="84">
        <f t="shared" si="5"/>
        <v>0</v>
      </c>
      <c r="K124" s="129"/>
      <c r="L124" s="130"/>
      <c r="M124" s="130"/>
      <c r="N124" s="131"/>
    </row>
    <row r="125" spans="1:14" ht="29.15" customHeight="1" x14ac:dyDescent="0.35">
      <c r="A125" s="62" t="s">
        <v>319</v>
      </c>
      <c r="B125" s="120" t="s">
        <v>350</v>
      </c>
      <c r="C125" s="120"/>
      <c r="D125" s="120"/>
      <c r="E125" s="120"/>
      <c r="F125" s="120"/>
      <c r="G125" s="84"/>
      <c r="H125" s="85"/>
      <c r="I125" s="90"/>
      <c r="J125" s="84">
        <f t="shared" si="5"/>
        <v>0</v>
      </c>
      <c r="K125" s="121"/>
      <c r="L125" s="121"/>
      <c r="M125" s="121"/>
      <c r="N125" s="122"/>
    </row>
    <row r="126" spans="1:14" ht="28.9" customHeight="1" x14ac:dyDescent="0.35">
      <c r="A126" s="62" t="s">
        <v>320</v>
      </c>
      <c r="B126" s="120" t="s">
        <v>49</v>
      </c>
      <c r="C126" s="120"/>
      <c r="D126" s="120"/>
      <c r="E126" s="120"/>
      <c r="F126" s="120"/>
      <c r="G126" s="84"/>
      <c r="H126" s="85"/>
      <c r="I126" s="90"/>
      <c r="J126" s="84">
        <f t="shared" si="5"/>
        <v>0</v>
      </c>
      <c r="K126" s="121"/>
      <c r="L126" s="121"/>
      <c r="M126" s="121"/>
      <c r="N126" s="122"/>
    </row>
    <row r="127" spans="1:14" ht="28.9" customHeight="1" x14ac:dyDescent="0.35">
      <c r="A127" s="62" t="s">
        <v>295</v>
      </c>
      <c r="B127" s="218" t="s">
        <v>351</v>
      </c>
      <c r="C127" s="219"/>
      <c r="D127" s="219"/>
      <c r="E127" s="219"/>
      <c r="F127" s="220"/>
      <c r="G127" s="84"/>
      <c r="H127" s="85"/>
      <c r="I127" s="74"/>
      <c r="J127" s="84">
        <f t="shared" si="5"/>
        <v>0</v>
      </c>
      <c r="K127" s="129"/>
      <c r="L127" s="130"/>
      <c r="M127" s="130"/>
      <c r="N127" s="131"/>
    </row>
    <row r="128" spans="1:14" ht="29.15" customHeight="1" x14ac:dyDescent="0.35">
      <c r="A128" s="62" t="s">
        <v>296</v>
      </c>
      <c r="B128" s="120" t="s">
        <v>50</v>
      </c>
      <c r="C128" s="120"/>
      <c r="D128" s="120"/>
      <c r="E128" s="120"/>
      <c r="F128" s="120"/>
      <c r="G128" s="84"/>
      <c r="H128" s="85"/>
      <c r="I128" s="90"/>
      <c r="J128" s="84">
        <f t="shared" si="5"/>
        <v>0</v>
      </c>
      <c r="K128" s="121"/>
      <c r="L128" s="121"/>
      <c r="M128" s="121"/>
      <c r="N128" s="122"/>
    </row>
    <row r="129" spans="1:14" ht="29.15" customHeight="1" x14ac:dyDescent="0.35">
      <c r="A129" s="62" t="s">
        <v>321</v>
      </c>
      <c r="B129" s="114" t="s">
        <v>352</v>
      </c>
      <c r="C129" s="219"/>
      <c r="D129" s="219"/>
      <c r="E129" s="219"/>
      <c r="F129" s="220"/>
      <c r="G129" s="84"/>
      <c r="H129" s="85"/>
      <c r="I129" s="90"/>
      <c r="J129" s="84">
        <f t="shared" si="5"/>
        <v>0</v>
      </c>
      <c r="K129" s="129"/>
      <c r="L129" s="130"/>
      <c r="M129" s="130"/>
      <c r="N129" s="131"/>
    </row>
    <row r="130" spans="1:14" ht="29.15" customHeight="1" x14ac:dyDescent="0.35">
      <c r="A130" s="62" t="s">
        <v>322</v>
      </c>
      <c r="B130" s="120" t="s">
        <v>51</v>
      </c>
      <c r="C130" s="120"/>
      <c r="D130" s="120"/>
      <c r="E130" s="120"/>
      <c r="F130" s="120"/>
      <c r="G130" s="84"/>
      <c r="H130" s="85"/>
      <c r="I130" s="74"/>
      <c r="J130" s="84">
        <f t="shared" si="5"/>
        <v>0</v>
      </c>
      <c r="K130" s="121"/>
      <c r="L130" s="121"/>
      <c r="M130" s="121"/>
      <c r="N130" s="122"/>
    </row>
    <row r="131" spans="1:14" ht="29.15" customHeight="1" x14ac:dyDescent="0.35">
      <c r="A131" s="252" t="s">
        <v>40</v>
      </c>
      <c r="B131" s="253"/>
      <c r="C131" s="253"/>
      <c r="D131" s="253"/>
      <c r="E131" s="253"/>
      <c r="F131" s="253"/>
      <c r="G131" s="253"/>
      <c r="H131" s="253"/>
      <c r="I131" s="253"/>
      <c r="J131" s="84">
        <f t="shared" si="5"/>
        <v>0</v>
      </c>
      <c r="K131" s="154" t="s">
        <v>203</v>
      </c>
      <c r="L131" s="154"/>
      <c r="M131" s="244">
        <v>8</v>
      </c>
      <c r="N131" s="276"/>
    </row>
    <row r="132" spans="1:14" ht="9.75" customHeight="1" x14ac:dyDescent="0.35">
      <c r="A132" s="132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5"/>
    </row>
    <row r="133" spans="1:14" ht="29.15" customHeight="1" x14ac:dyDescent="0.35">
      <c r="A133" s="54" t="s">
        <v>357</v>
      </c>
      <c r="B133" s="258" t="s">
        <v>206</v>
      </c>
      <c r="C133" s="258"/>
      <c r="D133" s="258"/>
      <c r="E133" s="258"/>
      <c r="F133" s="258"/>
      <c r="G133" s="73" t="s">
        <v>29</v>
      </c>
      <c r="H133" s="73" t="s">
        <v>30</v>
      </c>
      <c r="I133" s="73" t="s">
        <v>31</v>
      </c>
      <c r="J133" s="10" t="s">
        <v>32</v>
      </c>
      <c r="K133" s="164" t="s">
        <v>33</v>
      </c>
      <c r="L133" s="164"/>
      <c r="M133" s="164"/>
      <c r="N133" s="165"/>
    </row>
    <row r="134" spans="1:14" s="1" customFormat="1" ht="29.15" customHeight="1" x14ac:dyDescent="0.35">
      <c r="A134" s="62" t="s">
        <v>353</v>
      </c>
      <c r="B134" s="120" t="s">
        <v>131</v>
      </c>
      <c r="C134" s="120"/>
      <c r="D134" s="120"/>
      <c r="E134" s="120"/>
      <c r="F134" s="120"/>
      <c r="G134" s="84"/>
      <c r="H134" s="85"/>
      <c r="I134" s="14"/>
      <c r="J134" s="84">
        <f t="shared" ref="J134:J137" si="6">IF(G134,1,0)</f>
        <v>0</v>
      </c>
      <c r="K134" s="121"/>
      <c r="L134" s="121"/>
      <c r="M134" s="121"/>
      <c r="N134" s="122"/>
    </row>
    <row r="135" spans="1:14" s="1" customFormat="1" ht="29.15" customHeight="1" x14ac:dyDescent="0.35">
      <c r="A135" s="62" t="s">
        <v>354</v>
      </c>
      <c r="B135" s="120" t="s">
        <v>52</v>
      </c>
      <c r="C135" s="120"/>
      <c r="D135" s="120"/>
      <c r="E135" s="120"/>
      <c r="F135" s="120"/>
      <c r="G135" s="84"/>
      <c r="H135" s="85"/>
      <c r="I135" s="14"/>
      <c r="J135" s="84">
        <f t="shared" si="6"/>
        <v>0</v>
      </c>
      <c r="K135" s="278"/>
      <c r="L135" s="278"/>
      <c r="M135" s="278"/>
      <c r="N135" s="279"/>
    </row>
    <row r="136" spans="1:14" s="1" customFormat="1" ht="29.15" customHeight="1" x14ac:dyDescent="0.35">
      <c r="A136" s="62" t="s">
        <v>355</v>
      </c>
      <c r="B136" s="120" t="s">
        <v>132</v>
      </c>
      <c r="C136" s="120"/>
      <c r="D136" s="120"/>
      <c r="E136" s="120"/>
      <c r="F136" s="120"/>
      <c r="G136" s="84"/>
      <c r="H136" s="85"/>
      <c r="I136" s="90"/>
      <c r="J136" s="84">
        <f t="shared" si="6"/>
        <v>0</v>
      </c>
      <c r="K136" s="278"/>
      <c r="L136" s="278"/>
      <c r="M136" s="278"/>
      <c r="N136" s="279"/>
    </row>
    <row r="137" spans="1:14" s="1" customFormat="1" ht="29.15" customHeight="1" x14ac:dyDescent="0.35">
      <c r="A137" s="62" t="s">
        <v>356</v>
      </c>
      <c r="B137" s="120" t="s">
        <v>133</v>
      </c>
      <c r="C137" s="120"/>
      <c r="D137" s="120"/>
      <c r="E137" s="120"/>
      <c r="F137" s="120"/>
      <c r="G137" s="84"/>
      <c r="H137" s="85"/>
      <c r="I137" s="90"/>
      <c r="J137" s="84">
        <f t="shared" si="6"/>
        <v>0</v>
      </c>
      <c r="K137" s="278"/>
      <c r="L137" s="278"/>
      <c r="M137" s="278"/>
      <c r="N137" s="279"/>
    </row>
    <row r="138" spans="1:14" s="1" customFormat="1" ht="29.15" customHeight="1" x14ac:dyDescent="0.35">
      <c r="A138" s="252" t="s">
        <v>40</v>
      </c>
      <c r="B138" s="253"/>
      <c r="C138" s="253"/>
      <c r="D138" s="253"/>
      <c r="E138" s="253"/>
      <c r="F138" s="253"/>
      <c r="G138" s="253"/>
      <c r="H138" s="253"/>
      <c r="I138" s="253"/>
      <c r="J138" s="84">
        <f>SUM(J134:J137)</f>
        <v>0</v>
      </c>
      <c r="K138" s="154" t="s">
        <v>203</v>
      </c>
      <c r="L138" s="154"/>
      <c r="M138" s="244">
        <v>4</v>
      </c>
      <c r="N138" s="276"/>
    </row>
    <row r="139" spans="1:14" ht="9.75" customHeight="1" x14ac:dyDescent="0.35">
      <c r="A139" s="132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5"/>
    </row>
    <row r="140" spans="1:14" ht="29.15" customHeight="1" x14ac:dyDescent="0.35">
      <c r="A140" s="54" t="s">
        <v>358</v>
      </c>
      <c r="B140" s="258" t="s">
        <v>232</v>
      </c>
      <c r="C140" s="258"/>
      <c r="D140" s="258"/>
      <c r="E140" s="258"/>
      <c r="F140" s="258"/>
      <c r="G140" s="73" t="s">
        <v>29</v>
      </c>
      <c r="H140" s="73" t="s">
        <v>30</v>
      </c>
      <c r="I140" s="73" t="s">
        <v>31</v>
      </c>
      <c r="J140" s="10" t="s">
        <v>32</v>
      </c>
      <c r="K140" s="164" t="s">
        <v>33</v>
      </c>
      <c r="L140" s="164"/>
      <c r="M140" s="164"/>
      <c r="N140" s="165"/>
    </row>
    <row r="141" spans="1:14" ht="29.15" customHeight="1" x14ac:dyDescent="0.35">
      <c r="A141" s="62" t="s">
        <v>359</v>
      </c>
      <c r="B141" s="293" t="s">
        <v>53</v>
      </c>
      <c r="C141" s="293"/>
      <c r="D141" s="293"/>
      <c r="E141" s="293"/>
      <c r="F141" s="293"/>
      <c r="G141" s="84"/>
      <c r="H141" s="85"/>
      <c r="I141" s="26"/>
      <c r="J141" s="84">
        <f t="shared" ref="J141:J146" si="7">IF(G141,1,0)</f>
        <v>0</v>
      </c>
      <c r="K141" s="121"/>
      <c r="L141" s="121"/>
      <c r="M141" s="121"/>
      <c r="N141" s="122"/>
    </row>
    <row r="142" spans="1:14" ht="29.15" customHeight="1" x14ac:dyDescent="0.35">
      <c r="A142" s="62" t="s">
        <v>360</v>
      </c>
      <c r="B142" s="293" t="s">
        <v>565</v>
      </c>
      <c r="C142" s="293"/>
      <c r="D142" s="293"/>
      <c r="E142" s="293"/>
      <c r="F142" s="293"/>
      <c r="G142" s="84"/>
      <c r="H142" s="85"/>
      <c r="I142" s="26"/>
      <c r="J142" s="84">
        <f t="shared" si="7"/>
        <v>0</v>
      </c>
      <c r="K142" s="121"/>
      <c r="L142" s="121"/>
      <c r="M142" s="121"/>
      <c r="N142" s="122"/>
    </row>
    <row r="143" spans="1:14" ht="29.15" customHeight="1" x14ac:dyDescent="0.35">
      <c r="A143" s="62" t="s">
        <v>361</v>
      </c>
      <c r="B143" s="293" t="s">
        <v>54</v>
      </c>
      <c r="C143" s="293"/>
      <c r="D143" s="293"/>
      <c r="E143" s="293"/>
      <c r="F143" s="293"/>
      <c r="G143" s="84"/>
      <c r="H143" s="85"/>
      <c r="I143" s="74"/>
      <c r="J143" s="84">
        <f t="shared" si="7"/>
        <v>0</v>
      </c>
      <c r="K143" s="121"/>
      <c r="L143" s="121"/>
      <c r="M143" s="121"/>
      <c r="N143" s="122"/>
    </row>
    <row r="144" spans="1:14" ht="29.15" customHeight="1" x14ac:dyDescent="0.35">
      <c r="A144" s="62" t="s">
        <v>362</v>
      </c>
      <c r="B144" s="293" t="s">
        <v>141</v>
      </c>
      <c r="C144" s="293"/>
      <c r="D144" s="293"/>
      <c r="E144" s="293"/>
      <c r="F144" s="293"/>
      <c r="G144" s="84"/>
      <c r="H144" s="85"/>
      <c r="I144" s="26"/>
      <c r="J144" s="84">
        <f t="shared" si="7"/>
        <v>0</v>
      </c>
      <c r="K144" s="121"/>
      <c r="L144" s="121"/>
      <c r="M144" s="121"/>
      <c r="N144" s="122"/>
    </row>
    <row r="145" spans="1:14" ht="29.15" customHeight="1" x14ac:dyDescent="0.35">
      <c r="A145" s="62" t="s">
        <v>363</v>
      </c>
      <c r="B145" s="293" t="s">
        <v>55</v>
      </c>
      <c r="C145" s="293"/>
      <c r="D145" s="293"/>
      <c r="E145" s="293"/>
      <c r="F145" s="293"/>
      <c r="G145" s="84"/>
      <c r="H145" s="85"/>
      <c r="I145" s="90"/>
      <c r="J145" s="84">
        <f t="shared" si="7"/>
        <v>0</v>
      </c>
      <c r="K145" s="121"/>
      <c r="L145" s="121"/>
      <c r="M145" s="121"/>
      <c r="N145" s="122"/>
    </row>
    <row r="146" spans="1:14" ht="28.9" customHeight="1" x14ac:dyDescent="0.35">
      <c r="A146" s="62" t="s">
        <v>364</v>
      </c>
      <c r="B146" s="293" t="s">
        <v>579</v>
      </c>
      <c r="C146" s="293"/>
      <c r="D146" s="293"/>
      <c r="E146" s="293"/>
      <c r="F146" s="293"/>
      <c r="G146" s="84"/>
      <c r="H146" s="85"/>
      <c r="I146" s="26"/>
      <c r="J146" s="84">
        <f t="shared" si="7"/>
        <v>0</v>
      </c>
      <c r="K146" s="121"/>
      <c r="L146" s="121"/>
      <c r="M146" s="121"/>
      <c r="N146" s="122"/>
    </row>
    <row r="147" spans="1:14" ht="29.15" customHeight="1" thickBot="1" x14ac:dyDescent="0.4">
      <c r="A147" s="306" t="s">
        <v>40</v>
      </c>
      <c r="B147" s="307"/>
      <c r="C147" s="307"/>
      <c r="D147" s="307"/>
      <c r="E147" s="307"/>
      <c r="F147" s="307"/>
      <c r="G147" s="307"/>
      <c r="H147" s="307"/>
      <c r="I147" s="307"/>
      <c r="J147" s="91">
        <f>SUM(J141:J146)</f>
        <v>0</v>
      </c>
      <c r="K147" s="267" t="s">
        <v>203</v>
      </c>
      <c r="L147" s="267"/>
      <c r="M147" s="268">
        <f>6-SUM(I141:I146)</f>
        <v>6</v>
      </c>
      <c r="N147" s="269"/>
    </row>
    <row r="148" spans="1:14" ht="9.75" customHeight="1" thickBot="1" x14ac:dyDescent="0.4">
      <c r="A148" s="308"/>
      <c r="B148" s="309"/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10"/>
    </row>
    <row r="149" spans="1:14" ht="42" customHeight="1" thickBot="1" x14ac:dyDescent="0.4">
      <c r="A149" s="451" t="s">
        <v>56</v>
      </c>
      <c r="B149" s="452"/>
      <c r="C149" s="452" t="s">
        <v>126</v>
      </c>
      <c r="D149" s="452"/>
      <c r="E149" s="452"/>
      <c r="F149" s="452"/>
      <c r="G149" s="452"/>
      <c r="H149" s="452"/>
      <c r="I149" s="452"/>
      <c r="J149" s="452"/>
      <c r="K149" s="452"/>
      <c r="L149" s="452"/>
      <c r="M149" s="452"/>
      <c r="N149" s="453"/>
    </row>
    <row r="150" spans="1:14" ht="9.75" customHeight="1" x14ac:dyDescent="0.35">
      <c r="A150" s="311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3"/>
    </row>
    <row r="151" spans="1:14" ht="29.15" customHeight="1" x14ac:dyDescent="0.35">
      <c r="A151" s="54" t="s">
        <v>365</v>
      </c>
      <c r="B151" s="258" t="s">
        <v>142</v>
      </c>
      <c r="C151" s="258"/>
      <c r="D151" s="258"/>
      <c r="E151" s="258"/>
      <c r="F151" s="258"/>
      <c r="G151" s="73" t="s">
        <v>29</v>
      </c>
      <c r="H151" s="73" t="s">
        <v>30</v>
      </c>
      <c r="I151" s="73" t="s">
        <v>31</v>
      </c>
      <c r="J151" s="10" t="s">
        <v>32</v>
      </c>
      <c r="K151" s="302" t="s">
        <v>33</v>
      </c>
      <c r="L151" s="164"/>
      <c r="M151" s="164"/>
      <c r="N151" s="165"/>
    </row>
    <row r="152" spans="1:14" ht="28.9" customHeight="1" x14ac:dyDescent="0.35">
      <c r="A152" s="64" t="s">
        <v>366</v>
      </c>
      <c r="B152" s="120" t="s">
        <v>566</v>
      </c>
      <c r="C152" s="120"/>
      <c r="D152" s="120"/>
      <c r="E152" s="120"/>
      <c r="F152" s="120"/>
      <c r="G152" s="120"/>
      <c r="H152" s="120"/>
      <c r="I152" s="120"/>
      <c r="J152" s="120"/>
      <c r="K152" s="303"/>
      <c r="L152" s="304"/>
      <c r="M152" s="304"/>
      <c r="N152" s="305"/>
    </row>
    <row r="153" spans="1:14" ht="28.9" customHeight="1" x14ac:dyDescent="0.35">
      <c r="A153" s="81" t="s">
        <v>367</v>
      </c>
      <c r="B153" s="120" t="s">
        <v>377</v>
      </c>
      <c r="C153" s="120"/>
      <c r="D153" s="120"/>
      <c r="E153" s="120"/>
      <c r="F153" s="120"/>
      <c r="G153" s="84"/>
      <c r="H153" s="85"/>
      <c r="I153" s="74"/>
      <c r="J153" s="84">
        <f t="shared" ref="J153:J162" si="8">IF(G153,1,0)</f>
        <v>0</v>
      </c>
      <c r="K153" s="121"/>
      <c r="L153" s="121"/>
      <c r="M153" s="121"/>
      <c r="N153" s="122"/>
    </row>
    <row r="154" spans="1:14" ht="28.9" customHeight="1" x14ac:dyDescent="0.35">
      <c r="A154" s="81" t="s">
        <v>368</v>
      </c>
      <c r="B154" s="120" t="s">
        <v>378</v>
      </c>
      <c r="C154" s="120"/>
      <c r="D154" s="120"/>
      <c r="E154" s="120"/>
      <c r="F154" s="120"/>
      <c r="G154" s="16"/>
      <c r="H154" s="85"/>
      <c r="I154" s="74"/>
      <c r="J154" s="84">
        <f t="shared" si="8"/>
        <v>0</v>
      </c>
      <c r="K154" s="121"/>
      <c r="L154" s="121"/>
      <c r="M154" s="121"/>
      <c r="N154" s="122"/>
    </row>
    <row r="155" spans="1:14" ht="28.9" customHeight="1" x14ac:dyDescent="0.35">
      <c r="A155" s="81" t="s">
        <v>369</v>
      </c>
      <c r="B155" s="120" t="s">
        <v>379</v>
      </c>
      <c r="C155" s="120"/>
      <c r="D155" s="120"/>
      <c r="E155" s="120"/>
      <c r="F155" s="120"/>
      <c r="G155" s="17"/>
      <c r="H155" s="85"/>
      <c r="I155" s="74"/>
      <c r="J155" s="84">
        <f t="shared" si="8"/>
        <v>0</v>
      </c>
      <c r="K155" s="121"/>
      <c r="L155" s="121"/>
      <c r="M155" s="121"/>
      <c r="N155" s="122"/>
    </row>
    <row r="156" spans="1:14" ht="28.9" customHeight="1" x14ac:dyDescent="0.35">
      <c r="A156" s="81" t="s">
        <v>370</v>
      </c>
      <c r="B156" s="120" t="s">
        <v>380</v>
      </c>
      <c r="C156" s="120"/>
      <c r="D156" s="120"/>
      <c r="E156" s="120"/>
      <c r="F156" s="120"/>
      <c r="G156" s="17"/>
      <c r="H156" s="85"/>
      <c r="I156" s="26"/>
      <c r="J156" s="84">
        <f t="shared" si="8"/>
        <v>0</v>
      </c>
      <c r="K156" s="121"/>
      <c r="L156" s="121"/>
      <c r="M156" s="121"/>
      <c r="N156" s="122"/>
    </row>
    <row r="157" spans="1:14" ht="28.9" customHeight="1" x14ac:dyDescent="0.35">
      <c r="A157" s="81" t="s">
        <v>371</v>
      </c>
      <c r="B157" s="120" t="s">
        <v>381</v>
      </c>
      <c r="C157" s="120"/>
      <c r="D157" s="120"/>
      <c r="E157" s="120"/>
      <c r="F157" s="120"/>
      <c r="G157" s="84"/>
      <c r="H157" s="85"/>
      <c r="I157" s="74"/>
      <c r="J157" s="84">
        <f t="shared" si="8"/>
        <v>0</v>
      </c>
      <c r="K157" s="121" t="s">
        <v>207</v>
      </c>
      <c r="L157" s="121"/>
      <c r="M157" s="121"/>
      <c r="N157" s="122"/>
    </row>
    <row r="158" spans="1:14" ht="28.9" customHeight="1" x14ac:dyDescent="0.35">
      <c r="A158" s="81" t="s">
        <v>372</v>
      </c>
      <c r="B158" s="120" t="s">
        <v>382</v>
      </c>
      <c r="C158" s="120"/>
      <c r="D158" s="120"/>
      <c r="E158" s="120"/>
      <c r="F158" s="120"/>
      <c r="G158" s="84"/>
      <c r="H158" s="85"/>
      <c r="I158" s="74"/>
      <c r="J158" s="84">
        <f t="shared" si="8"/>
        <v>0</v>
      </c>
      <c r="K158" s="121"/>
      <c r="L158" s="121"/>
      <c r="M158" s="121"/>
      <c r="N158" s="122"/>
    </row>
    <row r="159" spans="1:14" ht="28.9" customHeight="1" x14ac:dyDescent="0.35">
      <c r="A159" s="81" t="s">
        <v>373</v>
      </c>
      <c r="B159" s="120" t="s">
        <v>383</v>
      </c>
      <c r="C159" s="120"/>
      <c r="D159" s="120"/>
      <c r="E159" s="120"/>
      <c r="F159" s="120"/>
      <c r="G159" s="84"/>
      <c r="H159" s="85"/>
      <c r="I159" s="74"/>
      <c r="J159" s="84">
        <f t="shared" si="8"/>
        <v>0</v>
      </c>
      <c r="K159" s="121"/>
      <c r="L159" s="121"/>
      <c r="M159" s="121"/>
      <c r="N159" s="122"/>
    </row>
    <row r="160" spans="1:14" ht="28.9" customHeight="1" x14ac:dyDescent="0.35">
      <c r="A160" s="81" t="s">
        <v>374</v>
      </c>
      <c r="B160" s="120" t="s">
        <v>384</v>
      </c>
      <c r="C160" s="120"/>
      <c r="D160" s="120"/>
      <c r="E160" s="120"/>
      <c r="F160" s="120"/>
      <c r="G160" s="84"/>
      <c r="H160" s="85"/>
      <c r="I160" s="74"/>
      <c r="J160" s="84">
        <f t="shared" si="8"/>
        <v>0</v>
      </c>
      <c r="K160" s="121"/>
      <c r="L160" s="121"/>
      <c r="M160" s="121"/>
      <c r="N160" s="122"/>
    </row>
    <row r="161" spans="1:14" ht="28.9" customHeight="1" x14ac:dyDescent="0.35">
      <c r="A161" s="81" t="s">
        <v>375</v>
      </c>
      <c r="B161" s="120" t="s">
        <v>385</v>
      </c>
      <c r="C161" s="120"/>
      <c r="D161" s="120"/>
      <c r="E161" s="120"/>
      <c r="F161" s="120"/>
      <c r="G161" s="84"/>
      <c r="H161" s="85"/>
      <c r="I161" s="74"/>
      <c r="J161" s="84">
        <f t="shared" si="8"/>
        <v>0</v>
      </c>
      <c r="K161" s="121"/>
      <c r="L161" s="121"/>
      <c r="M161" s="121"/>
      <c r="N161" s="122"/>
    </row>
    <row r="162" spans="1:14" ht="28.9" customHeight="1" x14ac:dyDescent="0.35">
      <c r="A162" s="81" t="s">
        <v>376</v>
      </c>
      <c r="B162" s="120" t="s">
        <v>57</v>
      </c>
      <c r="C162" s="120"/>
      <c r="D162" s="120"/>
      <c r="E162" s="120"/>
      <c r="F162" s="120"/>
      <c r="G162" s="84"/>
      <c r="H162" s="85"/>
      <c r="I162" s="74"/>
      <c r="J162" s="84">
        <f t="shared" si="8"/>
        <v>0</v>
      </c>
      <c r="K162" s="121"/>
      <c r="L162" s="121"/>
      <c r="M162" s="121"/>
      <c r="N162" s="122"/>
    </row>
    <row r="163" spans="1:14" ht="29.15" customHeight="1" x14ac:dyDescent="0.35">
      <c r="A163" s="252" t="s">
        <v>32</v>
      </c>
      <c r="B163" s="253"/>
      <c r="C163" s="253"/>
      <c r="D163" s="253"/>
      <c r="E163" s="253"/>
      <c r="F163" s="253"/>
      <c r="G163" s="253"/>
      <c r="H163" s="253"/>
      <c r="I163" s="253"/>
      <c r="J163" s="84">
        <f>SUM(J153:J162)</f>
        <v>0</v>
      </c>
      <c r="K163" s="154" t="s">
        <v>203</v>
      </c>
      <c r="L163" s="154"/>
      <c r="M163" s="244">
        <f>10-SUM(I153:I162)</f>
        <v>10</v>
      </c>
      <c r="N163" s="276"/>
    </row>
    <row r="164" spans="1:14" ht="9.75" customHeight="1" x14ac:dyDescent="0.35">
      <c r="A164" s="132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5"/>
    </row>
    <row r="165" spans="1:14" ht="29.15" customHeight="1" x14ac:dyDescent="0.35">
      <c r="A165" s="54" t="s">
        <v>386</v>
      </c>
      <c r="B165" s="258" t="s">
        <v>58</v>
      </c>
      <c r="C165" s="258"/>
      <c r="D165" s="258"/>
      <c r="E165" s="258"/>
      <c r="F165" s="258"/>
      <c r="G165" s="73" t="s">
        <v>29</v>
      </c>
      <c r="H165" s="73" t="s">
        <v>30</v>
      </c>
      <c r="I165" s="73" t="s">
        <v>31</v>
      </c>
      <c r="J165" s="10" t="s">
        <v>32</v>
      </c>
      <c r="K165" s="164" t="s">
        <v>33</v>
      </c>
      <c r="L165" s="164"/>
      <c r="M165" s="164"/>
      <c r="N165" s="165"/>
    </row>
    <row r="166" spans="1:14" ht="28.9" customHeight="1" x14ac:dyDescent="0.35">
      <c r="A166" s="81" t="s">
        <v>387</v>
      </c>
      <c r="B166" s="120" t="s">
        <v>59</v>
      </c>
      <c r="C166" s="120"/>
      <c r="D166" s="120"/>
      <c r="E166" s="120"/>
      <c r="F166" s="120"/>
      <c r="G166" s="84"/>
      <c r="H166" s="85"/>
      <c r="I166" s="92"/>
      <c r="J166" s="84">
        <f t="shared" ref="J166:J170" si="9">IF(G166,1,0)</f>
        <v>0</v>
      </c>
      <c r="K166" s="121"/>
      <c r="L166" s="121"/>
      <c r="M166" s="121"/>
      <c r="N166" s="122"/>
    </row>
    <row r="167" spans="1:14" ht="28.9" customHeight="1" x14ac:dyDescent="0.35">
      <c r="A167" s="81" t="s">
        <v>297</v>
      </c>
      <c r="B167" s="218" t="s">
        <v>402</v>
      </c>
      <c r="C167" s="219"/>
      <c r="D167" s="219"/>
      <c r="E167" s="219"/>
      <c r="F167" s="220"/>
      <c r="G167" s="84"/>
      <c r="H167" s="85"/>
      <c r="I167" s="92"/>
      <c r="J167" s="84">
        <v>0</v>
      </c>
      <c r="K167" s="489"/>
      <c r="L167" s="490"/>
      <c r="M167" s="490"/>
      <c r="N167" s="491"/>
    </row>
    <row r="168" spans="1:14" ht="28.9" customHeight="1" x14ac:dyDescent="0.35">
      <c r="A168" s="81" t="s">
        <v>388</v>
      </c>
      <c r="B168" s="120" t="s">
        <v>60</v>
      </c>
      <c r="C168" s="120"/>
      <c r="D168" s="120"/>
      <c r="E168" s="120"/>
      <c r="F168" s="120"/>
      <c r="G168" s="84"/>
      <c r="H168" s="85"/>
      <c r="I168" s="92"/>
      <c r="J168" s="84">
        <f t="shared" si="9"/>
        <v>0</v>
      </c>
      <c r="K168" s="121"/>
      <c r="L168" s="121"/>
      <c r="M168" s="121"/>
      <c r="N168" s="122"/>
    </row>
    <row r="169" spans="1:14" ht="28.9" customHeight="1" x14ac:dyDescent="0.35">
      <c r="A169" s="81" t="s">
        <v>389</v>
      </c>
      <c r="B169" s="120" t="s">
        <v>401</v>
      </c>
      <c r="C169" s="120"/>
      <c r="D169" s="120"/>
      <c r="E169" s="120"/>
      <c r="F169" s="120"/>
      <c r="G169" s="84"/>
      <c r="H169" s="85"/>
      <c r="I169" s="92"/>
      <c r="J169" s="84">
        <f t="shared" si="9"/>
        <v>0</v>
      </c>
      <c r="K169" s="121"/>
      <c r="L169" s="121"/>
      <c r="M169" s="121"/>
      <c r="N169" s="121"/>
    </row>
    <row r="170" spans="1:14" ht="28.9" customHeight="1" x14ac:dyDescent="0.35">
      <c r="A170" s="56" t="s">
        <v>390</v>
      </c>
      <c r="B170" s="492" t="s">
        <v>400</v>
      </c>
      <c r="C170" s="492"/>
      <c r="D170" s="492"/>
      <c r="E170" s="492"/>
      <c r="F170" s="492"/>
      <c r="G170" s="11"/>
      <c r="H170" s="12"/>
      <c r="I170" s="92"/>
      <c r="J170" s="11">
        <f t="shared" si="9"/>
        <v>0</v>
      </c>
      <c r="K170" s="121"/>
      <c r="L170" s="121"/>
      <c r="M170" s="121"/>
      <c r="N170" s="121"/>
    </row>
    <row r="171" spans="1:14" ht="16.5" customHeight="1" x14ac:dyDescent="0.35">
      <c r="A171" s="487" t="s">
        <v>391</v>
      </c>
      <c r="B171" s="317" t="s">
        <v>259</v>
      </c>
      <c r="C171" s="318"/>
      <c r="D171" s="318"/>
      <c r="E171" s="318"/>
      <c r="F171" s="318"/>
      <c r="G171" s="318"/>
      <c r="H171" s="318"/>
      <c r="I171" s="318"/>
      <c r="J171" s="319"/>
      <c r="K171" s="121"/>
      <c r="L171" s="121"/>
      <c r="M171" s="121"/>
      <c r="N171" s="121"/>
    </row>
    <row r="172" spans="1:14" ht="14.25" customHeight="1" x14ac:dyDescent="0.35">
      <c r="A172" s="488"/>
      <c r="B172" s="320" t="s">
        <v>260</v>
      </c>
      <c r="C172" s="321"/>
      <c r="D172" s="321"/>
      <c r="E172" s="321"/>
      <c r="F172" s="321"/>
      <c r="G172" s="321"/>
      <c r="H172" s="321"/>
      <c r="I172" s="321"/>
      <c r="J172" s="322"/>
      <c r="K172" s="121"/>
      <c r="L172" s="121"/>
      <c r="M172" s="121"/>
      <c r="N172" s="121"/>
    </row>
    <row r="173" spans="1:14" ht="15" customHeight="1" x14ac:dyDescent="0.35">
      <c r="A173" s="467" t="s">
        <v>392</v>
      </c>
      <c r="B173" s="314" t="s">
        <v>396</v>
      </c>
      <c r="C173" s="315"/>
      <c r="D173" s="315"/>
      <c r="E173" s="315"/>
      <c r="F173" s="316"/>
      <c r="G173" s="334"/>
      <c r="H173" s="335"/>
      <c r="I173" s="332"/>
      <c r="J173" s="334">
        <f t="shared" ref="J173:J179" si="10">IF(G173,1,0)</f>
        <v>0</v>
      </c>
      <c r="K173" s="121"/>
      <c r="L173" s="121"/>
      <c r="M173" s="121"/>
      <c r="N173" s="121"/>
    </row>
    <row r="174" spans="1:14" ht="15" customHeight="1" x14ac:dyDescent="0.35">
      <c r="A174" s="468"/>
      <c r="B174" s="329" t="s">
        <v>261</v>
      </c>
      <c r="C174" s="330"/>
      <c r="D174" s="330"/>
      <c r="E174" s="330"/>
      <c r="F174" s="331"/>
      <c r="G174" s="334"/>
      <c r="H174" s="335"/>
      <c r="I174" s="333"/>
      <c r="J174" s="334"/>
      <c r="K174" s="121"/>
      <c r="L174" s="121"/>
      <c r="M174" s="121"/>
      <c r="N174" s="121"/>
    </row>
    <row r="175" spans="1:14" ht="15" customHeight="1" x14ac:dyDescent="0.35">
      <c r="A175" s="467" t="s">
        <v>393</v>
      </c>
      <c r="B175" s="314" t="s">
        <v>397</v>
      </c>
      <c r="C175" s="315"/>
      <c r="D175" s="315"/>
      <c r="E175" s="315"/>
      <c r="F175" s="316"/>
      <c r="G175" s="334"/>
      <c r="H175" s="335"/>
      <c r="I175" s="332"/>
      <c r="J175" s="334">
        <f t="shared" si="10"/>
        <v>0</v>
      </c>
      <c r="K175" s="121"/>
      <c r="L175" s="121"/>
      <c r="M175" s="121"/>
      <c r="N175" s="121"/>
    </row>
    <row r="176" spans="1:14" ht="15" customHeight="1" x14ac:dyDescent="0.35">
      <c r="A176" s="468"/>
      <c r="B176" s="329" t="s">
        <v>261</v>
      </c>
      <c r="C176" s="330"/>
      <c r="D176" s="330"/>
      <c r="E176" s="330"/>
      <c r="F176" s="331"/>
      <c r="G176" s="334"/>
      <c r="H176" s="335"/>
      <c r="I176" s="333"/>
      <c r="J176" s="334"/>
      <c r="K176" s="121"/>
      <c r="L176" s="121"/>
      <c r="M176" s="121"/>
      <c r="N176" s="121"/>
    </row>
    <row r="177" spans="1:14" ht="15" customHeight="1" x14ac:dyDescent="0.35">
      <c r="A177" s="467" t="s">
        <v>394</v>
      </c>
      <c r="B177" s="314" t="s">
        <v>398</v>
      </c>
      <c r="C177" s="315"/>
      <c r="D177" s="315"/>
      <c r="E177" s="315"/>
      <c r="F177" s="316"/>
      <c r="G177" s="334"/>
      <c r="H177" s="335"/>
      <c r="I177" s="332"/>
      <c r="J177" s="334">
        <f t="shared" si="10"/>
        <v>0</v>
      </c>
      <c r="K177" s="121"/>
      <c r="L177" s="121"/>
      <c r="M177" s="121"/>
      <c r="N177" s="121"/>
    </row>
    <row r="178" spans="1:14" ht="15" customHeight="1" x14ac:dyDescent="0.35">
      <c r="A178" s="468"/>
      <c r="B178" s="329" t="s">
        <v>261</v>
      </c>
      <c r="C178" s="330"/>
      <c r="D178" s="330"/>
      <c r="E178" s="330"/>
      <c r="F178" s="331"/>
      <c r="G178" s="334"/>
      <c r="H178" s="335"/>
      <c r="I178" s="333"/>
      <c r="J178" s="334"/>
      <c r="K178" s="121"/>
      <c r="L178" s="121"/>
      <c r="M178" s="121"/>
      <c r="N178" s="121"/>
    </row>
    <row r="179" spans="1:14" ht="15" customHeight="1" x14ac:dyDescent="0.35">
      <c r="A179" s="467" t="s">
        <v>395</v>
      </c>
      <c r="B179" s="314" t="s">
        <v>399</v>
      </c>
      <c r="C179" s="315"/>
      <c r="D179" s="315"/>
      <c r="E179" s="315"/>
      <c r="F179" s="316"/>
      <c r="G179" s="334"/>
      <c r="H179" s="335"/>
      <c r="I179" s="171"/>
      <c r="J179" s="334">
        <f t="shared" si="10"/>
        <v>0</v>
      </c>
      <c r="K179" s="323"/>
      <c r="L179" s="324"/>
      <c r="M179" s="324"/>
      <c r="N179" s="325"/>
    </row>
    <row r="180" spans="1:14" ht="15" customHeight="1" x14ac:dyDescent="0.35">
      <c r="A180" s="468"/>
      <c r="B180" s="329" t="s">
        <v>261</v>
      </c>
      <c r="C180" s="330"/>
      <c r="D180" s="330"/>
      <c r="E180" s="330"/>
      <c r="F180" s="331"/>
      <c r="G180" s="334"/>
      <c r="H180" s="335"/>
      <c r="I180" s="171"/>
      <c r="J180" s="334"/>
      <c r="K180" s="326"/>
      <c r="L180" s="327"/>
      <c r="M180" s="327"/>
      <c r="N180" s="328"/>
    </row>
    <row r="181" spans="1:14" ht="27" customHeight="1" thickBot="1" x14ac:dyDescent="0.4">
      <c r="A181" s="270" t="s">
        <v>40</v>
      </c>
      <c r="B181" s="271"/>
      <c r="C181" s="271"/>
      <c r="D181" s="271"/>
      <c r="E181" s="271"/>
      <c r="F181" s="271"/>
      <c r="G181" s="271"/>
      <c r="H181" s="271"/>
      <c r="I181" s="271"/>
      <c r="J181" s="91">
        <f>SUM(J166:J179)</f>
        <v>0</v>
      </c>
      <c r="K181" s="267" t="s">
        <v>203</v>
      </c>
      <c r="L181" s="267"/>
      <c r="M181" s="268">
        <v>9</v>
      </c>
      <c r="N181" s="269"/>
    </row>
    <row r="182" spans="1:14" ht="9.75" customHeight="1" thickBot="1" x14ac:dyDescent="0.4">
      <c r="A182" s="308"/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10"/>
    </row>
    <row r="183" spans="1:14" ht="42" customHeight="1" thickBot="1" x14ac:dyDescent="0.4">
      <c r="A183" s="451" t="s">
        <v>61</v>
      </c>
      <c r="B183" s="452"/>
      <c r="C183" s="452" t="s">
        <v>134</v>
      </c>
      <c r="D183" s="452"/>
      <c r="E183" s="452"/>
      <c r="F183" s="452"/>
      <c r="G183" s="452"/>
      <c r="H183" s="452"/>
      <c r="I183" s="452"/>
      <c r="J183" s="452"/>
      <c r="K183" s="452"/>
      <c r="L183" s="452"/>
      <c r="M183" s="452"/>
      <c r="N183" s="453"/>
    </row>
    <row r="184" spans="1:14" ht="9.75" customHeight="1" x14ac:dyDescent="0.35">
      <c r="A184" s="336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37"/>
    </row>
    <row r="185" spans="1:14" ht="29.15" customHeight="1" x14ac:dyDescent="0.35">
      <c r="A185" s="50" t="s">
        <v>403</v>
      </c>
      <c r="B185" s="246" t="s">
        <v>567</v>
      </c>
      <c r="C185" s="247"/>
      <c r="D185" s="247"/>
      <c r="E185" s="247"/>
      <c r="F185" s="248"/>
      <c r="G185" s="73" t="s">
        <v>29</v>
      </c>
      <c r="H185" s="73" t="s">
        <v>30</v>
      </c>
      <c r="I185" s="73" t="s">
        <v>31</v>
      </c>
      <c r="J185" s="10" t="s">
        <v>32</v>
      </c>
      <c r="K185" s="164" t="s">
        <v>33</v>
      </c>
      <c r="L185" s="164"/>
      <c r="M185" s="164"/>
      <c r="N185" s="164"/>
    </row>
    <row r="186" spans="1:14" ht="30" customHeight="1" x14ac:dyDescent="0.35">
      <c r="A186" s="78" t="s">
        <v>404</v>
      </c>
      <c r="B186" s="218" t="s">
        <v>409</v>
      </c>
      <c r="C186" s="219"/>
      <c r="D186" s="219"/>
      <c r="E186" s="219"/>
      <c r="F186" s="220"/>
      <c r="G186" s="84"/>
      <c r="H186" s="85"/>
      <c r="I186" s="90"/>
      <c r="J186" s="84">
        <f t="shared" ref="J186:J190" si="11">IF(G186,1,0)</f>
        <v>0</v>
      </c>
      <c r="K186" s="129"/>
      <c r="L186" s="130"/>
      <c r="M186" s="130"/>
      <c r="N186" s="170"/>
    </row>
    <row r="187" spans="1:14" ht="30" customHeight="1" x14ac:dyDescent="0.35">
      <c r="A187" s="78" t="s">
        <v>405</v>
      </c>
      <c r="B187" s="218" t="s">
        <v>62</v>
      </c>
      <c r="C187" s="219"/>
      <c r="D187" s="219"/>
      <c r="E187" s="219"/>
      <c r="F187" s="220"/>
      <c r="G187" s="84"/>
      <c r="H187" s="85"/>
      <c r="I187" s="90"/>
      <c r="J187" s="84">
        <f t="shared" si="11"/>
        <v>0</v>
      </c>
      <c r="K187" s="129"/>
      <c r="L187" s="130"/>
      <c r="M187" s="130"/>
      <c r="N187" s="170"/>
    </row>
    <row r="188" spans="1:14" ht="30" customHeight="1" x14ac:dyDescent="0.35">
      <c r="A188" s="78" t="s">
        <v>406</v>
      </c>
      <c r="B188" s="218" t="s">
        <v>410</v>
      </c>
      <c r="C188" s="219"/>
      <c r="D188" s="219"/>
      <c r="E188" s="219"/>
      <c r="F188" s="220"/>
      <c r="G188" s="84"/>
      <c r="H188" s="85"/>
      <c r="I188" s="90"/>
      <c r="J188" s="84">
        <f t="shared" si="11"/>
        <v>0</v>
      </c>
      <c r="K188" s="129"/>
      <c r="L188" s="130"/>
      <c r="M188" s="130"/>
      <c r="N188" s="170"/>
    </row>
    <row r="189" spans="1:14" ht="30" customHeight="1" x14ac:dyDescent="0.35">
      <c r="A189" s="78" t="s">
        <v>407</v>
      </c>
      <c r="B189" s="218" t="s">
        <v>63</v>
      </c>
      <c r="C189" s="219"/>
      <c r="D189" s="219"/>
      <c r="E189" s="219"/>
      <c r="F189" s="220"/>
      <c r="G189" s="84"/>
      <c r="H189" s="85"/>
      <c r="I189" s="90"/>
      <c r="J189" s="84">
        <f t="shared" si="11"/>
        <v>0</v>
      </c>
      <c r="K189" s="129"/>
      <c r="L189" s="130"/>
      <c r="M189" s="130"/>
      <c r="N189" s="170"/>
    </row>
    <row r="190" spans="1:14" ht="30" customHeight="1" x14ac:dyDescent="0.35">
      <c r="A190" s="78" t="s">
        <v>408</v>
      </c>
      <c r="B190" s="218" t="s">
        <v>411</v>
      </c>
      <c r="C190" s="219"/>
      <c r="D190" s="219"/>
      <c r="E190" s="219"/>
      <c r="F190" s="220"/>
      <c r="G190" s="84"/>
      <c r="H190" s="85"/>
      <c r="I190" s="90"/>
      <c r="J190" s="84">
        <f t="shared" si="11"/>
        <v>0</v>
      </c>
      <c r="K190" s="129"/>
      <c r="L190" s="130"/>
      <c r="M190" s="130"/>
      <c r="N190" s="170"/>
    </row>
    <row r="191" spans="1:14" ht="29.15" customHeight="1" thickBot="1" x14ac:dyDescent="0.4">
      <c r="A191" s="253" t="s">
        <v>32</v>
      </c>
      <c r="B191" s="253"/>
      <c r="C191" s="253"/>
      <c r="D191" s="253"/>
      <c r="E191" s="253"/>
      <c r="F191" s="253"/>
      <c r="G191" s="253"/>
      <c r="H191" s="253"/>
      <c r="I191" s="253"/>
      <c r="J191" s="84">
        <f>SUM(J186:J190)</f>
        <v>0</v>
      </c>
      <c r="K191" s="154" t="s">
        <v>203</v>
      </c>
      <c r="L191" s="154"/>
      <c r="M191" s="244">
        <f>5-SUM(I186:I190)</f>
        <v>5</v>
      </c>
      <c r="N191" s="244"/>
    </row>
    <row r="192" spans="1:14" ht="9.75" customHeight="1" x14ac:dyDescent="0.35">
      <c r="A192" s="336"/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37"/>
    </row>
    <row r="193" spans="1:14" ht="29.15" customHeight="1" x14ac:dyDescent="0.35">
      <c r="A193" s="50" t="s">
        <v>412</v>
      </c>
      <c r="B193" s="246" t="s">
        <v>143</v>
      </c>
      <c r="C193" s="247"/>
      <c r="D193" s="247"/>
      <c r="E193" s="247"/>
      <c r="F193" s="248"/>
      <c r="G193" s="73" t="s">
        <v>29</v>
      </c>
      <c r="H193" s="73" t="s">
        <v>30</v>
      </c>
      <c r="I193" s="73" t="s">
        <v>31</v>
      </c>
      <c r="J193" s="10" t="s">
        <v>32</v>
      </c>
      <c r="K193" s="164" t="s">
        <v>33</v>
      </c>
      <c r="L193" s="164"/>
      <c r="M193" s="164"/>
      <c r="N193" s="164"/>
    </row>
    <row r="194" spans="1:14" ht="29.15" customHeight="1" x14ac:dyDescent="0.35">
      <c r="A194" s="78" t="s">
        <v>413</v>
      </c>
      <c r="B194" s="120" t="s">
        <v>416</v>
      </c>
      <c r="C194" s="120"/>
      <c r="D194" s="120"/>
      <c r="E194" s="120"/>
      <c r="F194" s="120"/>
      <c r="G194" s="84"/>
      <c r="H194" s="85"/>
      <c r="I194" s="93"/>
      <c r="J194" s="84">
        <f t="shared" ref="J194:J196" si="12">IF(G194,1,0)</f>
        <v>0</v>
      </c>
      <c r="K194" s="121"/>
      <c r="L194" s="121"/>
      <c r="M194" s="121"/>
      <c r="N194" s="121"/>
    </row>
    <row r="195" spans="1:14" ht="29.15" customHeight="1" x14ac:dyDescent="0.35">
      <c r="A195" s="78" t="s">
        <v>414</v>
      </c>
      <c r="B195" s="120" t="s">
        <v>417</v>
      </c>
      <c r="C195" s="120"/>
      <c r="D195" s="120"/>
      <c r="E195" s="120"/>
      <c r="F195" s="120"/>
      <c r="G195" s="84"/>
      <c r="H195" s="85"/>
      <c r="I195" s="26"/>
      <c r="J195" s="84">
        <f t="shared" si="12"/>
        <v>0</v>
      </c>
      <c r="K195" s="121"/>
      <c r="L195" s="121"/>
      <c r="M195" s="121"/>
      <c r="N195" s="121"/>
    </row>
    <row r="196" spans="1:14" ht="29.15" customHeight="1" x14ac:dyDescent="0.35">
      <c r="A196" s="78" t="s">
        <v>415</v>
      </c>
      <c r="B196" s="120" t="s">
        <v>418</v>
      </c>
      <c r="C196" s="120"/>
      <c r="D196" s="120"/>
      <c r="E196" s="120"/>
      <c r="F196" s="120"/>
      <c r="G196" s="84"/>
      <c r="H196" s="85"/>
      <c r="I196" s="14"/>
      <c r="J196" s="84">
        <f t="shared" si="12"/>
        <v>0</v>
      </c>
      <c r="K196" s="121"/>
      <c r="L196" s="121"/>
      <c r="M196" s="121"/>
      <c r="N196" s="121"/>
    </row>
    <row r="197" spans="1:14" ht="29.15" customHeight="1" thickBot="1" x14ac:dyDescent="0.4">
      <c r="A197" s="253" t="s">
        <v>40</v>
      </c>
      <c r="B197" s="253"/>
      <c r="C197" s="253"/>
      <c r="D197" s="253"/>
      <c r="E197" s="253"/>
      <c r="F197" s="253"/>
      <c r="G197" s="253"/>
      <c r="H197" s="253"/>
      <c r="I197" s="253"/>
      <c r="J197" s="84">
        <f>SUM(J194:J196)</f>
        <v>0</v>
      </c>
      <c r="K197" s="154" t="s">
        <v>203</v>
      </c>
      <c r="L197" s="154"/>
      <c r="M197" s="244">
        <f>3-SUM(I194:I196)</f>
        <v>3</v>
      </c>
      <c r="N197" s="244"/>
    </row>
    <row r="198" spans="1:14" ht="9.75" customHeight="1" x14ac:dyDescent="0.35">
      <c r="A198" s="336"/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37"/>
    </row>
    <row r="199" spans="1:14" ht="29.15" customHeight="1" x14ac:dyDescent="0.35">
      <c r="A199" s="50" t="s">
        <v>419</v>
      </c>
      <c r="B199" s="246" t="s">
        <v>208</v>
      </c>
      <c r="C199" s="247"/>
      <c r="D199" s="247"/>
      <c r="E199" s="247"/>
      <c r="F199" s="248"/>
      <c r="G199" s="73" t="s">
        <v>29</v>
      </c>
      <c r="H199" s="73" t="s">
        <v>30</v>
      </c>
      <c r="I199" s="73" t="s">
        <v>31</v>
      </c>
      <c r="J199" s="10" t="s">
        <v>32</v>
      </c>
      <c r="K199" s="164" t="s">
        <v>33</v>
      </c>
      <c r="L199" s="164"/>
      <c r="M199" s="164"/>
      <c r="N199" s="164"/>
    </row>
    <row r="200" spans="1:14" ht="28.9" customHeight="1" x14ac:dyDescent="0.35">
      <c r="A200" s="83" t="s">
        <v>420</v>
      </c>
      <c r="B200" s="338" t="s">
        <v>64</v>
      </c>
      <c r="C200" s="338"/>
      <c r="D200" s="338"/>
      <c r="E200" s="338"/>
      <c r="F200" s="338"/>
      <c r="G200" s="11"/>
      <c r="H200" s="12"/>
      <c r="I200" s="94"/>
      <c r="J200" s="11">
        <f t="shared" ref="J200" si="13">IF(G200,1,0)</f>
        <v>0</v>
      </c>
      <c r="K200" s="121"/>
      <c r="L200" s="121"/>
      <c r="M200" s="121"/>
      <c r="N200" s="121"/>
    </row>
    <row r="201" spans="1:14" ht="28.9" customHeight="1" x14ac:dyDescent="0.35">
      <c r="A201" s="5" t="s">
        <v>421</v>
      </c>
      <c r="B201" s="274" t="s">
        <v>65</v>
      </c>
      <c r="C201" s="274"/>
      <c r="D201" s="274"/>
      <c r="E201" s="274"/>
      <c r="F201" s="274"/>
      <c r="G201" s="48"/>
      <c r="H201" s="48"/>
      <c r="I201" s="48"/>
      <c r="J201" s="49"/>
      <c r="K201" s="170"/>
      <c r="L201" s="121"/>
      <c r="M201" s="121"/>
      <c r="N201" s="121"/>
    </row>
    <row r="202" spans="1:14" ht="28.9" customHeight="1" x14ac:dyDescent="0.35">
      <c r="A202" s="79" t="s">
        <v>422</v>
      </c>
      <c r="B202" s="275" t="s">
        <v>431</v>
      </c>
      <c r="C202" s="275"/>
      <c r="D202" s="275"/>
      <c r="E202" s="275"/>
      <c r="F202" s="275"/>
      <c r="G202" s="46"/>
      <c r="H202" s="47"/>
      <c r="I202" s="95"/>
      <c r="J202" s="46">
        <f t="shared" ref="J202:J206" si="14">IF(G202,1,0)</f>
        <v>0</v>
      </c>
      <c r="K202" s="121"/>
      <c r="L202" s="121"/>
      <c r="M202" s="121"/>
      <c r="N202" s="121"/>
    </row>
    <row r="203" spans="1:14" ht="28.9" customHeight="1" x14ac:dyDescent="0.35">
      <c r="A203" s="78" t="s">
        <v>423</v>
      </c>
      <c r="B203" s="120" t="s">
        <v>583</v>
      </c>
      <c r="C203" s="120"/>
      <c r="D203" s="120"/>
      <c r="E203" s="120"/>
      <c r="F203" s="120"/>
      <c r="G203" s="84"/>
      <c r="H203" s="85"/>
      <c r="I203" s="90"/>
      <c r="J203" s="84">
        <f t="shared" si="14"/>
        <v>0</v>
      </c>
      <c r="K203" s="121"/>
      <c r="L203" s="121"/>
      <c r="M203" s="121"/>
      <c r="N203" s="121"/>
    </row>
    <row r="204" spans="1:14" ht="28.9" customHeight="1" x14ac:dyDescent="0.35">
      <c r="A204" s="78" t="s">
        <v>424</v>
      </c>
      <c r="B204" s="120" t="s">
        <v>432</v>
      </c>
      <c r="C204" s="120"/>
      <c r="D204" s="120"/>
      <c r="E204" s="120"/>
      <c r="F204" s="120"/>
      <c r="G204" s="84"/>
      <c r="H204" s="85"/>
      <c r="I204" s="90"/>
      <c r="J204" s="84">
        <f t="shared" si="14"/>
        <v>0</v>
      </c>
      <c r="K204" s="121"/>
      <c r="L204" s="121"/>
      <c r="M204" s="121"/>
      <c r="N204" s="121"/>
    </row>
    <row r="205" spans="1:14" ht="28.9" customHeight="1" x14ac:dyDescent="0.35">
      <c r="A205" s="78" t="s">
        <v>425</v>
      </c>
      <c r="B205" s="120" t="s">
        <v>433</v>
      </c>
      <c r="C205" s="120"/>
      <c r="D205" s="120"/>
      <c r="E205" s="120"/>
      <c r="F205" s="120"/>
      <c r="G205" s="84"/>
      <c r="H205" s="85"/>
      <c r="I205" s="93"/>
      <c r="J205" s="84">
        <f t="shared" si="14"/>
        <v>0</v>
      </c>
      <c r="K205" s="121"/>
      <c r="L205" s="121"/>
      <c r="M205" s="121"/>
      <c r="N205" s="121"/>
    </row>
    <row r="206" spans="1:14" ht="28.9" customHeight="1" x14ac:dyDescent="0.35">
      <c r="A206" s="78" t="s">
        <v>426</v>
      </c>
      <c r="B206" s="120" t="s">
        <v>66</v>
      </c>
      <c r="C206" s="120"/>
      <c r="D206" s="120"/>
      <c r="E206" s="120"/>
      <c r="F206" s="120"/>
      <c r="G206" s="84"/>
      <c r="H206" s="85"/>
      <c r="I206" s="90"/>
      <c r="J206" s="84">
        <f t="shared" si="14"/>
        <v>0</v>
      </c>
      <c r="K206" s="121"/>
      <c r="L206" s="121"/>
      <c r="M206" s="121"/>
      <c r="N206" s="121"/>
    </row>
    <row r="207" spans="1:14" ht="28.9" customHeight="1" x14ac:dyDescent="0.35">
      <c r="A207" s="5" t="s">
        <v>427</v>
      </c>
      <c r="B207" s="274" t="s">
        <v>67</v>
      </c>
      <c r="C207" s="274"/>
      <c r="D207" s="274"/>
      <c r="E207" s="274"/>
      <c r="F207" s="274"/>
      <c r="G207" s="48"/>
      <c r="H207" s="48"/>
      <c r="I207" s="48"/>
      <c r="J207" s="49"/>
      <c r="K207" s="121"/>
      <c r="L207" s="121"/>
      <c r="M207" s="121"/>
      <c r="N207" s="121"/>
    </row>
    <row r="208" spans="1:14" ht="28.9" customHeight="1" x14ac:dyDescent="0.35">
      <c r="A208" s="78" t="s">
        <v>428</v>
      </c>
      <c r="B208" s="120" t="s">
        <v>434</v>
      </c>
      <c r="C208" s="120"/>
      <c r="D208" s="120"/>
      <c r="E208" s="120"/>
      <c r="F208" s="120"/>
      <c r="G208" s="84"/>
      <c r="H208" s="85"/>
      <c r="I208" s="84"/>
      <c r="J208" s="84">
        <f t="shared" ref="J208:J210" si="15">IF(G208,1,0)</f>
        <v>0</v>
      </c>
      <c r="K208" s="121"/>
      <c r="L208" s="121"/>
      <c r="M208" s="121"/>
      <c r="N208" s="121"/>
    </row>
    <row r="209" spans="1:14" ht="28.9" customHeight="1" x14ac:dyDescent="0.35">
      <c r="A209" s="78" t="s">
        <v>429</v>
      </c>
      <c r="B209" s="120" t="s">
        <v>435</v>
      </c>
      <c r="C209" s="120"/>
      <c r="D209" s="120"/>
      <c r="E209" s="120"/>
      <c r="F209" s="120"/>
      <c r="G209" s="84"/>
      <c r="H209" s="85"/>
      <c r="I209" s="84"/>
      <c r="J209" s="84">
        <f t="shared" si="15"/>
        <v>0</v>
      </c>
      <c r="K209" s="121"/>
      <c r="L209" s="121"/>
      <c r="M209" s="121"/>
      <c r="N209" s="121"/>
    </row>
    <row r="210" spans="1:14" ht="28.9" customHeight="1" x14ac:dyDescent="0.35">
      <c r="A210" s="78" t="s">
        <v>430</v>
      </c>
      <c r="B210" s="120" t="s">
        <v>436</v>
      </c>
      <c r="C210" s="120"/>
      <c r="D210" s="120"/>
      <c r="E210" s="120"/>
      <c r="F210" s="120"/>
      <c r="G210" s="84"/>
      <c r="H210" s="85"/>
      <c r="I210" s="84"/>
      <c r="J210" s="84">
        <f t="shared" si="15"/>
        <v>0</v>
      </c>
      <c r="K210" s="121"/>
      <c r="L210" s="121"/>
      <c r="M210" s="121"/>
      <c r="N210" s="121"/>
    </row>
    <row r="211" spans="1:14" ht="28.9" customHeight="1" x14ac:dyDescent="0.35">
      <c r="A211" s="5" t="s">
        <v>437</v>
      </c>
      <c r="B211" s="274" t="s">
        <v>68</v>
      </c>
      <c r="C211" s="274"/>
      <c r="D211" s="274"/>
      <c r="E211" s="274"/>
      <c r="F211" s="274"/>
      <c r="G211" s="48"/>
      <c r="H211" s="48"/>
      <c r="I211" s="48"/>
      <c r="J211" s="49"/>
      <c r="K211" s="121"/>
      <c r="L211" s="121"/>
      <c r="M211" s="121"/>
      <c r="N211" s="121"/>
    </row>
    <row r="212" spans="1:14" ht="28.9" customHeight="1" x14ac:dyDescent="0.35">
      <c r="A212" s="78" t="s">
        <v>438</v>
      </c>
      <c r="B212" s="120" t="s">
        <v>441</v>
      </c>
      <c r="C212" s="120"/>
      <c r="D212" s="120"/>
      <c r="E212" s="120"/>
      <c r="F212" s="120"/>
      <c r="G212" s="84"/>
      <c r="H212" s="85"/>
      <c r="I212" s="93"/>
      <c r="J212" s="84">
        <f t="shared" ref="J212:J214" si="16">IF(G212,1,0)</f>
        <v>0</v>
      </c>
      <c r="K212" s="121"/>
      <c r="L212" s="121"/>
      <c r="M212" s="121"/>
      <c r="N212" s="121"/>
    </row>
    <row r="213" spans="1:14" ht="28.9" customHeight="1" x14ac:dyDescent="0.35">
      <c r="A213" s="78" t="s">
        <v>439</v>
      </c>
      <c r="B213" s="120" t="s">
        <v>442</v>
      </c>
      <c r="C213" s="120"/>
      <c r="D213" s="120"/>
      <c r="E213" s="120"/>
      <c r="F213" s="120"/>
      <c r="G213" s="84"/>
      <c r="H213" s="85"/>
      <c r="I213" s="90"/>
      <c r="J213" s="84">
        <f t="shared" si="16"/>
        <v>0</v>
      </c>
      <c r="K213" s="121"/>
      <c r="L213" s="121"/>
      <c r="M213" s="121"/>
      <c r="N213" s="121"/>
    </row>
    <row r="214" spans="1:14" ht="28.9" customHeight="1" x14ac:dyDescent="0.35">
      <c r="A214" s="78" t="s">
        <v>440</v>
      </c>
      <c r="B214" s="120" t="s">
        <v>443</v>
      </c>
      <c r="C214" s="120"/>
      <c r="D214" s="120"/>
      <c r="E214" s="120"/>
      <c r="F214" s="120"/>
      <c r="G214" s="84"/>
      <c r="H214" s="85"/>
      <c r="I214" s="90"/>
      <c r="J214" s="84">
        <f t="shared" si="16"/>
        <v>0</v>
      </c>
      <c r="K214" s="121"/>
      <c r="L214" s="121"/>
      <c r="M214" s="121"/>
      <c r="N214" s="121"/>
    </row>
    <row r="215" spans="1:14" ht="29.15" customHeight="1" thickBot="1" x14ac:dyDescent="0.4">
      <c r="A215" s="253" t="s">
        <v>40</v>
      </c>
      <c r="B215" s="253"/>
      <c r="C215" s="253"/>
      <c r="D215" s="253"/>
      <c r="E215" s="253"/>
      <c r="F215" s="253"/>
      <c r="G215" s="253"/>
      <c r="H215" s="253"/>
      <c r="I215" s="253"/>
      <c r="J215" s="84">
        <f>SUM(J200:J214)</f>
        <v>0</v>
      </c>
      <c r="K215" s="154" t="s">
        <v>203</v>
      </c>
      <c r="L215" s="154"/>
      <c r="M215" s="244">
        <f>12-SUM(I200:I214)</f>
        <v>12</v>
      </c>
      <c r="N215" s="244"/>
    </row>
    <row r="216" spans="1:14" ht="9.75" customHeight="1" x14ac:dyDescent="0.35">
      <c r="A216" s="336"/>
      <c r="B216" s="312"/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37"/>
    </row>
    <row r="217" spans="1:14" ht="29.15" customHeight="1" x14ac:dyDescent="0.35">
      <c r="A217" s="50" t="s">
        <v>444</v>
      </c>
      <c r="B217" s="246" t="s">
        <v>69</v>
      </c>
      <c r="C217" s="247"/>
      <c r="D217" s="247"/>
      <c r="E217" s="247"/>
      <c r="F217" s="248"/>
      <c r="G217" s="73" t="s">
        <v>29</v>
      </c>
      <c r="H217" s="73" t="s">
        <v>30</v>
      </c>
      <c r="I217" s="73" t="s">
        <v>31</v>
      </c>
      <c r="J217" s="10" t="s">
        <v>32</v>
      </c>
      <c r="K217" s="164" t="s">
        <v>33</v>
      </c>
      <c r="L217" s="164"/>
      <c r="M217" s="164"/>
      <c r="N217" s="164"/>
    </row>
    <row r="218" spans="1:14" ht="35.15" customHeight="1" x14ac:dyDescent="0.35">
      <c r="A218" s="78" t="s">
        <v>445</v>
      </c>
      <c r="B218" s="272" t="s">
        <v>447</v>
      </c>
      <c r="C218" s="272"/>
      <c r="D218" s="272"/>
      <c r="E218" s="272"/>
      <c r="F218" s="272"/>
      <c r="G218" s="84"/>
      <c r="H218" s="85"/>
      <c r="I218" s="26"/>
      <c r="J218" s="84">
        <f t="shared" ref="J218:J219" si="17">IF(G218,1,0)</f>
        <v>0</v>
      </c>
      <c r="K218" s="121"/>
      <c r="L218" s="121"/>
      <c r="M218" s="121"/>
      <c r="N218" s="121"/>
    </row>
    <row r="219" spans="1:14" ht="35.15" customHeight="1" x14ac:dyDescent="0.35">
      <c r="A219" s="78" t="s">
        <v>446</v>
      </c>
      <c r="B219" s="272" t="s">
        <v>448</v>
      </c>
      <c r="C219" s="272"/>
      <c r="D219" s="272"/>
      <c r="E219" s="272"/>
      <c r="F219" s="272"/>
      <c r="G219" s="84"/>
      <c r="H219" s="85"/>
      <c r="I219" s="26"/>
      <c r="J219" s="84">
        <f t="shared" si="17"/>
        <v>0</v>
      </c>
      <c r="K219" s="121"/>
      <c r="L219" s="121"/>
      <c r="M219" s="121"/>
      <c r="N219" s="121"/>
    </row>
    <row r="220" spans="1:14" ht="25.5" customHeight="1" thickBot="1" x14ac:dyDescent="0.4">
      <c r="A220" s="166" t="s">
        <v>40</v>
      </c>
      <c r="B220" s="166"/>
      <c r="C220" s="166"/>
      <c r="D220" s="166"/>
      <c r="E220" s="166"/>
      <c r="F220" s="166"/>
      <c r="G220" s="166"/>
      <c r="H220" s="166"/>
      <c r="I220" s="166"/>
      <c r="J220" s="84">
        <f>SUM(J218:J219)</f>
        <v>0</v>
      </c>
      <c r="K220" s="154" t="s">
        <v>203</v>
      </c>
      <c r="L220" s="154"/>
      <c r="M220" s="244">
        <f>2-SUM(I218:I219)</f>
        <v>2</v>
      </c>
      <c r="N220" s="244"/>
    </row>
    <row r="221" spans="1:14" ht="9.75" customHeight="1" thickBot="1" x14ac:dyDescent="0.4">
      <c r="A221" s="308"/>
      <c r="B221" s="309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10"/>
    </row>
    <row r="222" spans="1:14" ht="42" customHeight="1" thickBot="1" x14ac:dyDescent="0.4">
      <c r="A222" s="451" t="s">
        <v>70</v>
      </c>
      <c r="B222" s="452"/>
      <c r="C222" s="452" t="s">
        <v>144</v>
      </c>
      <c r="D222" s="452"/>
      <c r="E222" s="452"/>
      <c r="F222" s="452"/>
      <c r="G222" s="452"/>
      <c r="H222" s="452"/>
      <c r="I222" s="452"/>
      <c r="J222" s="452"/>
      <c r="K222" s="452"/>
      <c r="L222" s="452"/>
      <c r="M222" s="452"/>
      <c r="N222" s="453"/>
    </row>
    <row r="223" spans="1:14" ht="29.15" customHeight="1" x14ac:dyDescent="0.35">
      <c r="A223" s="54">
        <v>4</v>
      </c>
      <c r="B223" s="246" t="s">
        <v>145</v>
      </c>
      <c r="C223" s="247"/>
      <c r="D223" s="247"/>
      <c r="E223" s="247"/>
      <c r="F223" s="248"/>
      <c r="G223" s="73" t="s">
        <v>29</v>
      </c>
      <c r="H223" s="73" t="s">
        <v>30</v>
      </c>
      <c r="I223" s="73" t="s">
        <v>31</v>
      </c>
      <c r="J223" s="10" t="s">
        <v>32</v>
      </c>
      <c r="K223" s="164" t="s">
        <v>33</v>
      </c>
      <c r="L223" s="164"/>
      <c r="M223" s="164"/>
      <c r="N223" s="165"/>
    </row>
    <row r="224" spans="1:14" ht="28.9" customHeight="1" x14ac:dyDescent="0.35">
      <c r="A224" s="81" t="s">
        <v>449</v>
      </c>
      <c r="B224" s="120" t="s">
        <v>584</v>
      </c>
      <c r="C224" s="120"/>
      <c r="D224" s="120"/>
      <c r="E224" s="120"/>
      <c r="F224" s="120"/>
      <c r="G224" s="84"/>
      <c r="H224" s="85"/>
      <c r="I224" s="84"/>
      <c r="J224" s="84">
        <f t="shared" ref="J224:J236" si="18">IF(G224,1,0)</f>
        <v>0</v>
      </c>
      <c r="K224" s="121"/>
      <c r="L224" s="121"/>
      <c r="M224" s="121"/>
      <c r="N224" s="122"/>
    </row>
    <row r="225" spans="1:14" ht="28.9" customHeight="1" x14ac:dyDescent="0.35">
      <c r="A225" s="81" t="s">
        <v>450</v>
      </c>
      <c r="B225" s="120" t="s">
        <v>462</v>
      </c>
      <c r="C225" s="120"/>
      <c r="D225" s="120"/>
      <c r="E225" s="120"/>
      <c r="F225" s="120"/>
      <c r="G225" s="84"/>
      <c r="H225" s="85"/>
      <c r="I225" s="84"/>
      <c r="J225" s="84">
        <f t="shared" si="18"/>
        <v>0</v>
      </c>
      <c r="K225" s="121"/>
      <c r="L225" s="121"/>
      <c r="M225" s="121"/>
      <c r="N225" s="122"/>
    </row>
    <row r="226" spans="1:14" ht="28.9" customHeight="1" x14ac:dyDescent="0.35">
      <c r="A226" s="81" t="s">
        <v>451</v>
      </c>
      <c r="B226" s="120" t="s">
        <v>463</v>
      </c>
      <c r="C226" s="120"/>
      <c r="D226" s="120"/>
      <c r="E226" s="120"/>
      <c r="F226" s="120"/>
      <c r="G226" s="84"/>
      <c r="H226" s="85"/>
      <c r="I226" s="84"/>
      <c r="J226" s="84">
        <f t="shared" si="18"/>
        <v>0</v>
      </c>
      <c r="K226" s="121"/>
      <c r="L226" s="121"/>
      <c r="M226" s="121"/>
      <c r="N226" s="122"/>
    </row>
    <row r="227" spans="1:14" ht="28.9" customHeight="1" x14ac:dyDescent="0.35">
      <c r="A227" s="81" t="s">
        <v>452</v>
      </c>
      <c r="B227" s="120" t="s">
        <v>464</v>
      </c>
      <c r="C227" s="120"/>
      <c r="D227" s="120"/>
      <c r="E227" s="120"/>
      <c r="F227" s="120"/>
      <c r="G227" s="84"/>
      <c r="H227" s="85"/>
      <c r="I227" s="26"/>
      <c r="J227" s="84">
        <f t="shared" si="18"/>
        <v>0</v>
      </c>
      <c r="K227" s="121"/>
      <c r="L227" s="121"/>
      <c r="M227" s="121"/>
      <c r="N227" s="122"/>
    </row>
    <row r="228" spans="1:14" ht="28.9" customHeight="1" x14ac:dyDescent="0.35">
      <c r="A228" s="81" t="s">
        <v>453</v>
      </c>
      <c r="B228" s="120" t="s">
        <v>135</v>
      </c>
      <c r="C228" s="120"/>
      <c r="D228" s="120"/>
      <c r="E228" s="120"/>
      <c r="F228" s="120"/>
      <c r="G228" s="84"/>
      <c r="H228" s="85"/>
      <c r="I228" s="26"/>
      <c r="J228" s="84">
        <f t="shared" si="18"/>
        <v>0</v>
      </c>
      <c r="K228" s="121"/>
      <c r="L228" s="121"/>
      <c r="M228" s="121"/>
      <c r="N228" s="122"/>
    </row>
    <row r="229" spans="1:14" ht="28.9" customHeight="1" x14ac:dyDescent="0.35">
      <c r="A229" s="81" t="s">
        <v>454</v>
      </c>
      <c r="B229" s="120" t="s">
        <v>568</v>
      </c>
      <c r="C229" s="120"/>
      <c r="D229" s="120"/>
      <c r="E229" s="120"/>
      <c r="F229" s="120"/>
      <c r="G229" s="84"/>
      <c r="H229" s="85"/>
      <c r="I229" s="84"/>
      <c r="J229" s="84">
        <f t="shared" si="18"/>
        <v>0</v>
      </c>
      <c r="K229" s="121"/>
      <c r="L229" s="121"/>
      <c r="M229" s="121"/>
      <c r="N229" s="122"/>
    </row>
    <row r="230" spans="1:14" ht="28.9" customHeight="1" x14ac:dyDescent="0.35">
      <c r="A230" s="81" t="s">
        <v>455</v>
      </c>
      <c r="B230" s="120" t="s">
        <v>465</v>
      </c>
      <c r="C230" s="120"/>
      <c r="D230" s="120"/>
      <c r="E230" s="120"/>
      <c r="F230" s="120"/>
      <c r="G230" s="84"/>
      <c r="H230" s="85"/>
      <c r="I230" s="26"/>
      <c r="J230" s="84">
        <f t="shared" si="18"/>
        <v>0</v>
      </c>
      <c r="K230" s="121"/>
      <c r="L230" s="121"/>
      <c r="M230" s="121"/>
      <c r="N230" s="122"/>
    </row>
    <row r="231" spans="1:14" ht="28.9" customHeight="1" x14ac:dyDescent="0.35">
      <c r="A231" s="81" t="s">
        <v>456</v>
      </c>
      <c r="B231" s="120" t="s">
        <v>466</v>
      </c>
      <c r="C231" s="120"/>
      <c r="D231" s="120"/>
      <c r="E231" s="120"/>
      <c r="F231" s="120"/>
      <c r="G231" s="84"/>
      <c r="H231" s="85"/>
      <c r="I231" s="84"/>
      <c r="J231" s="84">
        <f t="shared" si="18"/>
        <v>0</v>
      </c>
      <c r="K231" s="121"/>
      <c r="L231" s="121"/>
      <c r="M231" s="121"/>
      <c r="N231" s="122"/>
    </row>
    <row r="232" spans="1:14" ht="28.9" customHeight="1" x14ac:dyDescent="0.35">
      <c r="A232" s="81" t="s">
        <v>457</v>
      </c>
      <c r="B232" s="120" t="s">
        <v>467</v>
      </c>
      <c r="C232" s="120"/>
      <c r="D232" s="120"/>
      <c r="E232" s="120"/>
      <c r="F232" s="120"/>
      <c r="G232" s="84"/>
      <c r="H232" s="85"/>
      <c r="I232" s="84"/>
      <c r="J232" s="84">
        <f t="shared" si="18"/>
        <v>0</v>
      </c>
      <c r="K232" s="121"/>
      <c r="L232" s="121"/>
      <c r="M232" s="121"/>
      <c r="N232" s="122"/>
    </row>
    <row r="233" spans="1:14" ht="28.9" customHeight="1" x14ac:dyDescent="0.35">
      <c r="A233" s="81" t="s">
        <v>458</v>
      </c>
      <c r="B233" s="120" t="s">
        <v>468</v>
      </c>
      <c r="C233" s="120"/>
      <c r="D233" s="120"/>
      <c r="E233" s="120"/>
      <c r="F233" s="120"/>
      <c r="G233" s="84"/>
      <c r="H233" s="85"/>
      <c r="I233" s="84"/>
      <c r="J233" s="84">
        <f t="shared" si="18"/>
        <v>0</v>
      </c>
      <c r="K233" s="121"/>
      <c r="L233" s="121"/>
      <c r="M233" s="121"/>
      <c r="N233" s="122"/>
    </row>
    <row r="234" spans="1:14" ht="28.9" customHeight="1" x14ac:dyDescent="0.35">
      <c r="A234" s="81" t="s">
        <v>459</v>
      </c>
      <c r="B234" s="120" t="s">
        <v>469</v>
      </c>
      <c r="C234" s="120"/>
      <c r="D234" s="120"/>
      <c r="E234" s="120"/>
      <c r="F234" s="120"/>
      <c r="G234" s="84"/>
      <c r="H234" s="85"/>
      <c r="I234" s="84"/>
      <c r="J234" s="84">
        <f t="shared" si="18"/>
        <v>0</v>
      </c>
      <c r="K234" s="121"/>
      <c r="L234" s="121"/>
      <c r="M234" s="121"/>
      <c r="N234" s="122"/>
    </row>
    <row r="235" spans="1:14" ht="28.9" customHeight="1" x14ac:dyDescent="0.35">
      <c r="A235" s="81" t="s">
        <v>460</v>
      </c>
      <c r="B235" s="120" t="s">
        <v>470</v>
      </c>
      <c r="C235" s="120"/>
      <c r="D235" s="120"/>
      <c r="E235" s="120"/>
      <c r="F235" s="120"/>
      <c r="G235" s="84"/>
      <c r="H235" s="85"/>
      <c r="I235" s="84"/>
      <c r="J235" s="84">
        <f t="shared" si="18"/>
        <v>0</v>
      </c>
      <c r="K235" s="121"/>
      <c r="L235" s="121"/>
      <c r="M235" s="121"/>
      <c r="N235" s="122"/>
    </row>
    <row r="236" spans="1:14" ht="28.9" customHeight="1" x14ac:dyDescent="0.35">
      <c r="A236" s="81" t="s">
        <v>461</v>
      </c>
      <c r="B236" s="120" t="s">
        <v>136</v>
      </c>
      <c r="C236" s="120"/>
      <c r="D236" s="120"/>
      <c r="E236" s="120"/>
      <c r="F236" s="120"/>
      <c r="G236" s="84"/>
      <c r="H236" s="85"/>
      <c r="I236" s="84"/>
      <c r="J236" s="84">
        <f t="shared" si="18"/>
        <v>0</v>
      </c>
      <c r="K236" s="121"/>
      <c r="L236" s="121"/>
      <c r="M236" s="121"/>
      <c r="N236" s="122"/>
    </row>
    <row r="237" spans="1:14" ht="29.15" customHeight="1" thickBot="1" x14ac:dyDescent="0.4">
      <c r="A237" s="270" t="s">
        <v>40</v>
      </c>
      <c r="B237" s="271"/>
      <c r="C237" s="271"/>
      <c r="D237" s="271"/>
      <c r="E237" s="271"/>
      <c r="F237" s="271"/>
      <c r="G237" s="271"/>
      <c r="H237" s="271"/>
      <c r="I237" s="271"/>
      <c r="J237" s="91">
        <f>SUM(J224:J236)</f>
        <v>0</v>
      </c>
      <c r="K237" s="267" t="s">
        <v>203</v>
      </c>
      <c r="L237" s="267"/>
      <c r="M237" s="268">
        <f>13-SUM(I224:I236)</f>
        <v>13</v>
      </c>
      <c r="N237" s="269"/>
    </row>
    <row r="238" spans="1:14" ht="9.75" customHeight="1" thickBot="1" x14ac:dyDescent="0.4">
      <c r="A238" s="462"/>
      <c r="B238" s="463"/>
      <c r="C238" s="463"/>
      <c r="D238" s="463"/>
      <c r="E238" s="463"/>
      <c r="F238" s="463"/>
      <c r="G238" s="463"/>
      <c r="H238" s="463"/>
      <c r="I238" s="463"/>
      <c r="J238" s="463"/>
      <c r="K238" s="463"/>
      <c r="L238" s="463"/>
      <c r="M238" s="463"/>
      <c r="N238" s="464"/>
    </row>
    <row r="239" spans="1:14" ht="42" customHeight="1" thickBot="1" x14ac:dyDescent="0.4">
      <c r="A239" s="451" t="s">
        <v>71</v>
      </c>
      <c r="B239" s="452"/>
      <c r="C239" s="452" t="s">
        <v>146</v>
      </c>
      <c r="D239" s="452"/>
      <c r="E239" s="452"/>
      <c r="F239" s="452"/>
      <c r="G239" s="452"/>
      <c r="H239" s="452"/>
      <c r="I239" s="452"/>
      <c r="J239" s="452"/>
      <c r="K239" s="452"/>
      <c r="L239" s="452"/>
      <c r="M239" s="452"/>
      <c r="N239" s="453"/>
    </row>
    <row r="240" spans="1:14" ht="29.15" customHeight="1" x14ac:dyDescent="0.35">
      <c r="A240" s="54">
        <v>5</v>
      </c>
      <c r="B240" s="246" t="s">
        <v>147</v>
      </c>
      <c r="C240" s="247"/>
      <c r="D240" s="247"/>
      <c r="E240" s="247"/>
      <c r="F240" s="248"/>
      <c r="G240" s="73" t="s">
        <v>29</v>
      </c>
      <c r="H240" s="73" t="s">
        <v>30</v>
      </c>
      <c r="I240" s="73" t="s">
        <v>31</v>
      </c>
      <c r="J240" s="10" t="s">
        <v>32</v>
      </c>
      <c r="K240" s="164" t="s">
        <v>33</v>
      </c>
      <c r="L240" s="164"/>
      <c r="M240" s="164"/>
      <c r="N240" s="165"/>
    </row>
    <row r="241" spans="1:14" ht="34.15" customHeight="1" x14ac:dyDescent="0.35">
      <c r="A241" s="81" t="s">
        <v>471</v>
      </c>
      <c r="B241" s="120" t="s">
        <v>148</v>
      </c>
      <c r="C241" s="120"/>
      <c r="D241" s="120"/>
      <c r="E241" s="120"/>
      <c r="F241" s="120"/>
      <c r="G241" s="84"/>
      <c r="H241" s="85"/>
      <c r="I241" s="84"/>
      <c r="J241" s="84">
        <f t="shared" ref="J241:J245" si="19">IF(G241,1,0)</f>
        <v>0</v>
      </c>
      <c r="K241" s="121"/>
      <c r="L241" s="121"/>
      <c r="M241" s="121"/>
      <c r="N241" s="122"/>
    </row>
    <row r="242" spans="1:14" ht="29.15" customHeight="1" x14ac:dyDescent="0.35">
      <c r="A242" s="81" t="s">
        <v>472</v>
      </c>
      <c r="B242" s="120" t="s">
        <v>72</v>
      </c>
      <c r="C242" s="120"/>
      <c r="D242" s="120"/>
      <c r="E242" s="120"/>
      <c r="F242" s="120"/>
      <c r="G242" s="84"/>
      <c r="H242" s="85"/>
      <c r="I242" s="26"/>
      <c r="J242" s="84">
        <f t="shared" si="19"/>
        <v>0</v>
      </c>
      <c r="K242" s="121"/>
      <c r="L242" s="121"/>
      <c r="M242" s="121"/>
      <c r="N242" s="122"/>
    </row>
    <row r="243" spans="1:14" ht="28.15" customHeight="1" x14ac:dyDescent="0.35">
      <c r="A243" s="81" t="s">
        <v>473</v>
      </c>
      <c r="B243" s="120" t="s">
        <v>73</v>
      </c>
      <c r="C243" s="120"/>
      <c r="D243" s="120"/>
      <c r="E243" s="120"/>
      <c r="F243" s="120"/>
      <c r="G243" s="84"/>
      <c r="H243" s="85"/>
      <c r="I243" s="84"/>
      <c r="J243" s="84">
        <f t="shared" si="19"/>
        <v>0</v>
      </c>
      <c r="K243" s="121"/>
      <c r="L243" s="121"/>
      <c r="M243" s="121"/>
      <c r="N243" s="122"/>
    </row>
    <row r="244" spans="1:14" ht="28.15" customHeight="1" x14ac:dyDescent="0.35">
      <c r="A244" s="81" t="s">
        <v>474</v>
      </c>
      <c r="B244" s="120" t="s">
        <v>74</v>
      </c>
      <c r="C244" s="120"/>
      <c r="D244" s="120"/>
      <c r="E244" s="120"/>
      <c r="F244" s="120"/>
      <c r="G244" s="84"/>
      <c r="H244" s="85"/>
      <c r="I244" s="26"/>
      <c r="J244" s="84">
        <f t="shared" si="19"/>
        <v>0</v>
      </c>
      <c r="K244" s="121"/>
      <c r="L244" s="121"/>
      <c r="M244" s="121"/>
      <c r="N244" s="122"/>
    </row>
    <row r="245" spans="1:14" ht="28.15" customHeight="1" x14ac:dyDescent="0.35">
      <c r="A245" s="81" t="s">
        <v>475</v>
      </c>
      <c r="B245" s="120" t="s">
        <v>580</v>
      </c>
      <c r="C245" s="120"/>
      <c r="D245" s="120"/>
      <c r="E245" s="120"/>
      <c r="F245" s="120"/>
      <c r="G245" s="84"/>
      <c r="H245" s="85"/>
      <c r="I245" s="26"/>
      <c r="J245" s="84">
        <f t="shared" si="19"/>
        <v>0</v>
      </c>
      <c r="K245" s="121"/>
      <c r="L245" s="121"/>
      <c r="M245" s="121"/>
      <c r="N245" s="122"/>
    </row>
    <row r="246" spans="1:14" ht="29.15" customHeight="1" thickBot="1" x14ac:dyDescent="0.4">
      <c r="A246" s="270" t="s">
        <v>40</v>
      </c>
      <c r="B246" s="271"/>
      <c r="C246" s="271"/>
      <c r="D246" s="271"/>
      <c r="E246" s="271"/>
      <c r="F246" s="271"/>
      <c r="G246" s="271"/>
      <c r="H246" s="271"/>
      <c r="I246" s="271"/>
      <c r="J246" s="91">
        <f>SUM(J241:J245)</f>
        <v>0</v>
      </c>
      <c r="K246" s="267" t="s">
        <v>203</v>
      </c>
      <c r="L246" s="267"/>
      <c r="M246" s="268">
        <f>5-SUM(I241:I245)</f>
        <v>5</v>
      </c>
      <c r="N246" s="269"/>
    </row>
    <row r="247" spans="1:14" ht="9.75" customHeight="1" thickBot="1" x14ac:dyDescent="0.4">
      <c r="A247" s="308"/>
      <c r="B247" s="309"/>
      <c r="C247" s="309"/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10"/>
    </row>
    <row r="248" spans="1:14" ht="42" customHeight="1" thickBot="1" x14ac:dyDescent="0.4">
      <c r="A248" s="451" t="s">
        <v>258</v>
      </c>
      <c r="B248" s="452"/>
      <c r="C248" s="452" t="s">
        <v>149</v>
      </c>
      <c r="D248" s="452"/>
      <c r="E248" s="452"/>
      <c r="F248" s="452"/>
      <c r="G248" s="452"/>
      <c r="H248" s="452"/>
      <c r="I248" s="452"/>
      <c r="J248" s="452"/>
      <c r="K248" s="452"/>
      <c r="L248" s="452"/>
      <c r="M248" s="452"/>
      <c r="N248" s="453"/>
    </row>
    <row r="249" spans="1:14" ht="29.15" customHeight="1" x14ac:dyDescent="0.35">
      <c r="A249" s="54">
        <v>6</v>
      </c>
      <c r="B249" s="246" t="s">
        <v>150</v>
      </c>
      <c r="C249" s="247"/>
      <c r="D249" s="247"/>
      <c r="E249" s="247"/>
      <c r="F249" s="248"/>
      <c r="G249" s="73" t="s">
        <v>29</v>
      </c>
      <c r="H249" s="73" t="s">
        <v>30</v>
      </c>
      <c r="I249" s="73" t="s">
        <v>31</v>
      </c>
      <c r="J249" s="10" t="s">
        <v>32</v>
      </c>
      <c r="K249" s="164" t="s">
        <v>33</v>
      </c>
      <c r="L249" s="164"/>
      <c r="M249" s="164"/>
      <c r="N249" s="165"/>
    </row>
    <row r="250" spans="1:14" ht="28.9" customHeight="1" x14ac:dyDescent="0.35">
      <c r="A250" s="81" t="s">
        <v>476</v>
      </c>
      <c r="B250" s="120" t="s">
        <v>75</v>
      </c>
      <c r="C250" s="120"/>
      <c r="D250" s="120"/>
      <c r="E250" s="120"/>
      <c r="F250" s="120"/>
      <c r="G250" s="84"/>
      <c r="H250" s="85"/>
      <c r="I250" s="90"/>
      <c r="J250" s="84">
        <f t="shared" ref="J250:J255" si="20">IF(G250,1,0)</f>
        <v>0</v>
      </c>
      <c r="K250" s="121"/>
      <c r="L250" s="121"/>
      <c r="M250" s="121"/>
      <c r="N250" s="122"/>
    </row>
    <row r="251" spans="1:14" ht="29.15" customHeight="1" x14ac:dyDescent="0.35">
      <c r="A251" s="81" t="s">
        <v>477</v>
      </c>
      <c r="B251" s="120" t="s">
        <v>76</v>
      </c>
      <c r="C251" s="120"/>
      <c r="D251" s="120"/>
      <c r="E251" s="120"/>
      <c r="F251" s="120"/>
      <c r="G251" s="84"/>
      <c r="H251" s="85"/>
      <c r="I251" s="90"/>
      <c r="J251" s="84">
        <f t="shared" si="20"/>
        <v>0</v>
      </c>
      <c r="K251" s="121"/>
      <c r="L251" s="121"/>
      <c r="M251" s="121"/>
      <c r="N251" s="122"/>
    </row>
    <row r="252" spans="1:14" ht="29.15" customHeight="1" x14ac:dyDescent="0.35">
      <c r="A252" s="81" t="s">
        <v>478</v>
      </c>
      <c r="B252" s="120" t="s">
        <v>77</v>
      </c>
      <c r="C252" s="120"/>
      <c r="D252" s="120"/>
      <c r="E252" s="120"/>
      <c r="F252" s="120"/>
      <c r="G252" s="84"/>
      <c r="H252" s="85"/>
      <c r="I252" s="90"/>
      <c r="J252" s="84">
        <f t="shared" si="20"/>
        <v>0</v>
      </c>
      <c r="K252" s="121"/>
      <c r="L252" s="121"/>
      <c r="M252" s="121"/>
      <c r="N252" s="122"/>
    </row>
    <row r="253" spans="1:14" ht="29.15" customHeight="1" x14ac:dyDescent="0.35">
      <c r="A253" s="81" t="s">
        <v>479</v>
      </c>
      <c r="B253" s="120" t="s">
        <v>569</v>
      </c>
      <c r="C253" s="120"/>
      <c r="D253" s="120"/>
      <c r="E253" s="120"/>
      <c r="F253" s="120"/>
      <c r="G253" s="84"/>
      <c r="H253" s="85"/>
      <c r="I253" s="90"/>
      <c r="J253" s="84">
        <f t="shared" si="20"/>
        <v>0</v>
      </c>
      <c r="K253" s="121"/>
      <c r="L253" s="121"/>
      <c r="M253" s="121"/>
      <c r="N253" s="122"/>
    </row>
    <row r="254" spans="1:14" s="1" customFormat="1" ht="29.15" customHeight="1" x14ac:dyDescent="0.35">
      <c r="A254" s="81" t="s">
        <v>480</v>
      </c>
      <c r="B254" s="120" t="s">
        <v>78</v>
      </c>
      <c r="C254" s="120"/>
      <c r="D254" s="120"/>
      <c r="E254" s="120"/>
      <c r="F254" s="120"/>
      <c r="G254" s="84"/>
      <c r="H254" s="85"/>
      <c r="I254" s="93"/>
      <c r="J254" s="84">
        <f t="shared" si="20"/>
        <v>0</v>
      </c>
      <c r="K254" s="121"/>
      <c r="L254" s="121"/>
      <c r="M254" s="121"/>
      <c r="N254" s="122"/>
    </row>
    <row r="255" spans="1:14" ht="29.15" customHeight="1" x14ac:dyDescent="0.35">
      <c r="A255" s="81" t="s">
        <v>481</v>
      </c>
      <c r="B255" s="120" t="s">
        <v>482</v>
      </c>
      <c r="C255" s="120"/>
      <c r="D255" s="120"/>
      <c r="E255" s="120"/>
      <c r="F255" s="120"/>
      <c r="G255" s="84"/>
      <c r="H255" s="85"/>
      <c r="I255" s="90"/>
      <c r="J255" s="84">
        <f t="shared" si="20"/>
        <v>0</v>
      </c>
      <c r="K255" s="121"/>
      <c r="L255" s="121"/>
      <c r="M255" s="121"/>
      <c r="N255" s="122"/>
    </row>
    <row r="256" spans="1:14" ht="29.15" customHeight="1" thickBot="1" x14ac:dyDescent="0.4">
      <c r="A256" s="270" t="s">
        <v>40</v>
      </c>
      <c r="B256" s="271"/>
      <c r="C256" s="271"/>
      <c r="D256" s="271"/>
      <c r="E256" s="271"/>
      <c r="F256" s="271"/>
      <c r="G256" s="271"/>
      <c r="H256" s="271"/>
      <c r="I256" s="271"/>
      <c r="J256" s="91">
        <f>SUM(J250:J255)</f>
        <v>0</v>
      </c>
      <c r="K256" s="267" t="s">
        <v>203</v>
      </c>
      <c r="L256" s="267"/>
      <c r="M256" s="268">
        <f>6-SUM(I250:I255)</f>
        <v>6</v>
      </c>
      <c r="N256" s="269"/>
    </row>
    <row r="257" spans="1:14" ht="9.75" customHeight="1" thickBot="1" x14ac:dyDescent="0.4">
      <c r="A257" s="460"/>
      <c r="B257" s="458"/>
      <c r="C257" s="458"/>
      <c r="D257" s="458"/>
      <c r="E257" s="458"/>
      <c r="F257" s="458"/>
      <c r="G257" s="458"/>
      <c r="H257" s="458"/>
      <c r="I257" s="458"/>
      <c r="J257" s="458"/>
      <c r="K257" s="458"/>
      <c r="L257" s="458"/>
      <c r="M257" s="458"/>
      <c r="N257" s="461"/>
    </row>
    <row r="258" spans="1:14" ht="42" customHeight="1" thickBot="1" x14ac:dyDescent="0.4">
      <c r="A258" s="451" t="s">
        <v>79</v>
      </c>
      <c r="B258" s="452"/>
      <c r="C258" s="452" t="s">
        <v>151</v>
      </c>
      <c r="D258" s="452"/>
      <c r="E258" s="452"/>
      <c r="F258" s="452"/>
      <c r="G258" s="452"/>
      <c r="H258" s="452"/>
      <c r="I258" s="452"/>
      <c r="J258" s="452"/>
      <c r="K258" s="452"/>
      <c r="L258" s="452"/>
      <c r="M258" s="452"/>
      <c r="N258" s="453"/>
    </row>
    <row r="259" spans="1:14" ht="29.15" customHeight="1" x14ac:dyDescent="0.35">
      <c r="A259" s="54">
        <v>7</v>
      </c>
      <c r="B259" s="246" t="s">
        <v>152</v>
      </c>
      <c r="C259" s="247"/>
      <c r="D259" s="247"/>
      <c r="E259" s="247"/>
      <c r="F259" s="248"/>
      <c r="G259" s="73" t="s">
        <v>29</v>
      </c>
      <c r="H259" s="73" t="s">
        <v>30</v>
      </c>
      <c r="I259" s="73" t="s">
        <v>31</v>
      </c>
      <c r="J259" s="10" t="s">
        <v>32</v>
      </c>
      <c r="K259" s="164" t="s">
        <v>33</v>
      </c>
      <c r="L259" s="164"/>
      <c r="M259" s="164"/>
      <c r="N259" s="165"/>
    </row>
    <row r="260" spans="1:14" ht="28.9" customHeight="1" x14ac:dyDescent="0.35">
      <c r="A260" s="81" t="s">
        <v>483</v>
      </c>
      <c r="B260" s="120" t="s">
        <v>81</v>
      </c>
      <c r="C260" s="120"/>
      <c r="D260" s="120"/>
      <c r="E260" s="120"/>
      <c r="F260" s="120"/>
      <c r="G260" s="84"/>
      <c r="H260" s="85"/>
      <c r="I260" s="84"/>
      <c r="J260" s="84">
        <f t="shared" ref="J260:J265" si="21">IF(G260,1,0)</f>
        <v>0</v>
      </c>
      <c r="K260" s="121"/>
      <c r="L260" s="121"/>
      <c r="M260" s="121"/>
      <c r="N260" s="122"/>
    </row>
    <row r="261" spans="1:14" ht="28.9" customHeight="1" x14ac:dyDescent="0.35">
      <c r="A261" s="56" t="s">
        <v>484</v>
      </c>
      <c r="B261" s="338" t="s">
        <v>489</v>
      </c>
      <c r="C261" s="338"/>
      <c r="D261" s="338"/>
      <c r="E261" s="338"/>
      <c r="F261" s="338"/>
      <c r="G261" s="11"/>
      <c r="H261" s="12"/>
      <c r="I261" s="107"/>
      <c r="J261" s="11">
        <f t="shared" si="21"/>
        <v>0</v>
      </c>
      <c r="K261" s="121"/>
      <c r="L261" s="121"/>
      <c r="M261" s="121"/>
      <c r="N261" s="122"/>
    </row>
    <row r="262" spans="1:14" ht="29.15" customHeight="1" x14ac:dyDescent="0.35">
      <c r="A262" s="57" t="s">
        <v>486</v>
      </c>
      <c r="B262" s="274" t="s">
        <v>80</v>
      </c>
      <c r="C262" s="274"/>
      <c r="D262" s="274"/>
      <c r="E262" s="274"/>
      <c r="F262" s="274"/>
      <c r="G262" s="48"/>
      <c r="H262" s="48"/>
      <c r="I262" s="48"/>
      <c r="J262" s="49"/>
      <c r="K262" s="170"/>
      <c r="L262" s="121"/>
      <c r="M262" s="121"/>
      <c r="N262" s="122"/>
    </row>
    <row r="263" spans="1:14" ht="29.15" customHeight="1" x14ac:dyDescent="0.35">
      <c r="A263" s="58" t="s">
        <v>485</v>
      </c>
      <c r="B263" s="275" t="s">
        <v>490</v>
      </c>
      <c r="C263" s="275"/>
      <c r="D263" s="275"/>
      <c r="E263" s="275"/>
      <c r="F263" s="275"/>
      <c r="G263" s="46"/>
      <c r="H263" s="47"/>
      <c r="I263" s="46"/>
      <c r="J263" s="46">
        <f t="shared" si="21"/>
        <v>0</v>
      </c>
      <c r="K263" s="121"/>
      <c r="L263" s="121"/>
      <c r="M263" s="121"/>
      <c r="N263" s="122"/>
    </row>
    <row r="264" spans="1:14" ht="29.15" customHeight="1" x14ac:dyDescent="0.35">
      <c r="A264" s="81" t="s">
        <v>487</v>
      </c>
      <c r="B264" s="120" t="s">
        <v>491</v>
      </c>
      <c r="C264" s="120"/>
      <c r="D264" s="120"/>
      <c r="E264" s="120"/>
      <c r="F264" s="120"/>
      <c r="G264" s="84"/>
      <c r="H264" s="85"/>
      <c r="I264" s="84"/>
      <c r="J264" s="84">
        <f t="shared" si="21"/>
        <v>0</v>
      </c>
      <c r="K264" s="121"/>
      <c r="L264" s="121"/>
      <c r="M264" s="121"/>
      <c r="N264" s="122"/>
    </row>
    <row r="265" spans="1:14" ht="29.15" customHeight="1" x14ac:dyDescent="0.35">
      <c r="A265" s="81" t="s">
        <v>488</v>
      </c>
      <c r="B265" s="120" t="s">
        <v>492</v>
      </c>
      <c r="C265" s="120"/>
      <c r="D265" s="120"/>
      <c r="E265" s="120"/>
      <c r="F265" s="120"/>
      <c r="G265" s="84"/>
      <c r="H265" s="85"/>
      <c r="I265" s="84"/>
      <c r="J265" s="84">
        <f t="shared" si="21"/>
        <v>0</v>
      </c>
      <c r="K265" s="121"/>
      <c r="L265" s="121"/>
      <c r="M265" s="121"/>
      <c r="N265" s="122"/>
    </row>
    <row r="266" spans="1:14" ht="29.15" customHeight="1" thickBot="1" x14ac:dyDescent="0.4">
      <c r="A266" s="270" t="s">
        <v>40</v>
      </c>
      <c r="B266" s="271"/>
      <c r="C266" s="271"/>
      <c r="D266" s="271"/>
      <c r="E266" s="271"/>
      <c r="F266" s="271"/>
      <c r="G266" s="271"/>
      <c r="H266" s="271"/>
      <c r="I266" s="271"/>
      <c r="J266" s="91">
        <f>SUM(J260:J265)</f>
        <v>0</v>
      </c>
      <c r="K266" s="267" t="s">
        <v>203</v>
      </c>
      <c r="L266" s="267"/>
      <c r="M266" s="268">
        <v>5</v>
      </c>
      <c r="N266" s="269"/>
    </row>
    <row r="267" spans="1:14" ht="9.75" customHeight="1" thickBot="1" x14ac:dyDescent="0.4">
      <c r="A267" s="460"/>
      <c r="B267" s="458"/>
      <c r="C267" s="458"/>
      <c r="D267" s="458"/>
      <c r="E267" s="458"/>
      <c r="F267" s="458"/>
      <c r="G267" s="458"/>
      <c r="H267" s="458"/>
      <c r="I267" s="458"/>
      <c r="J267" s="458"/>
      <c r="K267" s="458"/>
      <c r="L267" s="458"/>
      <c r="M267" s="458"/>
      <c r="N267" s="461"/>
    </row>
    <row r="268" spans="1:14" ht="42" customHeight="1" thickBot="1" x14ac:dyDescent="0.4">
      <c r="A268" s="451" t="s">
        <v>82</v>
      </c>
      <c r="B268" s="452"/>
      <c r="C268" s="452" t="s">
        <v>83</v>
      </c>
      <c r="D268" s="452"/>
      <c r="E268" s="452"/>
      <c r="F268" s="452"/>
      <c r="G268" s="452"/>
      <c r="H268" s="452"/>
      <c r="I268" s="452"/>
      <c r="J268" s="452"/>
      <c r="K268" s="452"/>
      <c r="L268" s="452"/>
      <c r="M268" s="452"/>
      <c r="N268" s="453"/>
    </row>
    <row r="269" spans="1:14" ht="29.15" customHeight="1" x14ac:dyDescent="0.35">
      <c r="A269" s="54" t="s">
        <v>127</v>
      </c>
      <c r="B269" s="167" t="s">
        <v>153</v>
      </c>
      <c r="C269" s="168"/>
      <c r="D269" s="168"/>
      <c r="E269" s="168"/>
      <c r="F269" s="169"/>
      <c r="G269" s="44" t="s">
        <v>29</v>
      </c>
      <c r="H269" s="44" t="s">
        <v>30</v>
      </c>
      <c r="I269" s="44" t="s">
        <v>31</v>
      </c>
      <c r="J269" s="45" t="s">
        <v>32</v>
      </c>
      <c r="K269" s="164" t="s">
        <v>33</v>
      </c>
      <c r="L269" s="164"/>
      <c r="M269" s="164"/>
      <c r="N269" s="165"/>
    </row>
    <row r="270" spans="1:14" ht="28.5" customHeight="1" x14ac:dyDescent="0.35">
      <c r="A270" s="59" t="s">
        <v>493</v>
      </c>
      <c r="B270" s="273" t="s">
        <v>137</v>
      </c>
      <c r="C270" s="274"/>
      <c r="D270" s="274"/>
      <c r="E270" s="274"/>
      <c r="F270" s="274"/>
      <c r="G270" s="48"/>
      <c r="H270" s="48"/>
      <c r="I270" s="48"/>
      <c r="J270" s="49"/>
      <c r="K270" s="170"/>
      <c r="L270" s="121"/>
      <c r="M270" s="121"/>
      <c r="N270" s="122"/>
    </row>
    <row r="271" spans="1:14" ht="28.5" customHeight="1" x14ac:dyDescent="0.35">
      <c r="A271" s="81" t="s">
        <v>494</v>
      </c>
      <c r="B271" s="275" t="s">
        <v>500</v>
      </c>
      <c r="C271" s="275"/>
      <c r="D271" s="275"/>
      <c r="E271" s="275"/>
      <c r="F271" s="275"/>
      <c r="G271" s="51"/>
      <c r="H271" s="47"/>
      <c r="I271" s="96"/>
      <c r="J271" s="46">
        <f t="shared" ref="J271:J279" si="22">IF(G271,1,0)</f>
        <v>0</v>
      </c>
      <c r="K271" s="121"/>
      <c r="L271" s="121"/>
      <c r="M271" s="121"/>
      <c r="N271" s="122"/>
    </row>
    <row r="272" spans="1:14" ht="28.5" customHeight="1" x14ac:dyDescent="0.35">
      <c r="A272" s="81" t="s">
        <v>495</v>
      </c>
      <c r="B272" s="120" t="s">
        <v>501</v>
      </c>
      <c r="C272" s="120"/>
      <c r="D272" s="120"/>
      <c r="E272" s="120"/>
      <c r="F272" s="120"/>
      <c r="G272" s="17"/>
      <c r="H272" s="85"/>
      <c r="I272" s="90"/>
      <c r="J272" s="84">
        <f t="shared" si="22"/>
        <v>0</v>
      </c>
      <c r="K272" s="121"/>
      <c r="L272" s="121"/>
      <c r="M272" s="121"/>
      <c r="N272" s="122"/>
    </row>
    <row r="273" spans="1:14" ht="28.5" customHeight="1" x14ac:dyDescent="0.35">
      <c r="A273" s="81" t="s">
        <v>496</v>
      </c>
      <c r="B273" s="120" t="s">
        <v>502</v>
      </c>
      <c r="C273" s="120"/>
      <c r="D273" s="120"/>
      <c r="E273" s="120"/>
      <c r="F273" s="120"/>
      <c r="G273" s="17"/>
      <c r="H273" s="85"/>
      <c r="I273" s="90"/>
      <c r="J273" s="84">
        <f t="shared" si="22"/>
        <v>0</v>
      </c>
      <c r="K273" s="121"/>
      <c r="L273" s="121"/>
      <c r="M273" s="121"/>
      <c r="N273" s="122"/>
    </row>
    <row r="274" spans="1:14" ht="28.9" customHeight="1" x14ac:dyDescent="0.35">
      <c r="A274" s="81" t="s">
        <v>497</v>
      </c>
      <c r="B274" s="120" t="s">
        <v>503</v>
      </c>
      <c r="C274" s="120"/>
      <c r="D274" s="120"/>
      <c r="E274" s="120"/>
      <c r="F274" s="120"/>
      <c r="G274" s="17"/>
      <c r="H274" s="85"/>
      <c r="I274" s="84"/>
      <c r="J274" s="84">
        <f t="shared" si="22"/>
        <v>0</v>
      </c>
      <c r="K274" s="121"/>
      <c r="L274" s="121"/>
      <c r="M274" s="121"/>
      <c r="N274" s="122"/>
    </row>
    <row r="275" spans="1:14" ht="28.5" customHeight="1" x14ac:dyDescent="0.35">
      <c r="A275" s="81" t="s">
        <v>498</v>
      </c>
      <c r="B275" s="120" t="s">
        <v>504</v>
      </c>
      <c r="C275" s="120"/>
      <c r="D275" s="120"/>
      <c r="E275" s="120"/>
      <c r="F275" s="120"/>
      <c r="G275" s="84"/>
      <c r="H275" s="85"/>
      <c r="I275" s="26"/>
      <c r="J275" s="84">
        <f t="shared" si="22"/>
        <v>0</v>
      </c>
      <c r="K275" s="121"/>
      <c r="L275" s="121"/>
      <c r="M275" s="121"/>
      <c r="N275" s="122"/>
    </row>
    <row r="276" spans="1:14" ht="28.5" customHeight="1" x14ac:dyDescent="0.35">
      <c r="A276" s="81" t="s">
        <v>303</v>
      </c>
      <c r="B276" s="218" t="s">
        <v>505</v>
      </c>
      <c r="C276" s="219"/>
      <c r="D276" s="219"/>
      <c r="E276" s="219"/>
      <c r="F276" s="220"/>
      <c r="G276" s="84"/>
      <c r="H276" s="85"/>
      <c r="I276" s="26"/>
      <c r="J276" s="84">
        <v>0</v>
      </c>
      <c r="K276" s="129"/>
      <c r="L276" s="130"/>
      <c r="M276" s="130"/>
      <c r="N276" s="131"/>
    </row>
    <row r="277" spans="1:14" ht="28.5" customHeight="1" x14ac:dyDescent="0.35">
      <c r="A277" s="81" t="s">
        <v>499</v>
      </c>
      <c r="B277" s="120" t="s">
        <v>84</v>
      </c>
      <c r="C277" s="120"/>
      <c r="D277" s="120"/>
      <c r="E277" s="120"/>
      <c r="F277" s="120"/>
      <c r="G277" s="17"/>
      <c r="H277" s="85"/>
      <c r="I277" s="90"/>
      <c r="J277" s="84">
        <f t="shared" si="22"/>
        <v>0</v>
      </c>
      <c r="K277" s="121"/>
      <c r="L277" s="121"/>
      <c r="M277" s="121"/>
      <c r="N277" s="122"/>
    </row>
    <row r="278" spans="1:14" ht="28.5" customHeight="1" x14ac:dyDescent="0.35">
      <c r="A278" s="81" t="s">
        <v>304</v>
      </c>
      <c r="B278" s="218" t="s">
        <v>506</v>
      </c>
      <c r="C278" s="219"/>
      <c r="D278" s="219"/>
      <c r="E278" s="219"/>
      <c r="F278" s="220"/>
      <c r="G278" s="17"/>
      <c r="H278" s="85"/>
      <c r="I278" s="84"/>
      <c r="J278" s="84">
        <v>0</v>
      </c>
      <c r="K278" s="129"/>
      <c r="L278" s="130"/>
      <c r="M278" s="130"/>
      <c r="N278" s="131"/>
    </row>
    <row r="279" spans="1:14" ht="28.5" customHeight="1" x14ac:dyDescent="0.35">
      <c r="A279" s="81" t="s">
        <v>507</v>
      </c>
      <c r="B279" s="120" t="s">
        <v>85</v>
      </c>
      <c r="C279" s="120"/>
      <c r="D279" s="120"/>
      <c r="E279" s="120"/>
      <c r="F279" s="120"/>
      <c r="G279" s="17"/>
      <c r="H279" s="85"/>
      <c r="I279" s="90"/>
      <c r="J279" s="84">
        <f t="shared" si="22"/>
        <v>0</v>
      </c>
      <c r="K279" s="121"/>
      <c r="L279" s="121"/>
      <c r="M279" s="121"/>
      <c r="N279" s="122"/>
    </row>
    <row r="280" spans="1:14" ht="30" customHeight="1" x14ac:dyDescent="0.35">
      <c r="A280" s="252" t="s">
        <v>40</v>
      </c>
      <c r="B280" s="253"/>
      <c r="C280" s="253"/>
      <c r="D280" s="253"/>
      <c r="E280" s="253"/>
      <c r="F280" s="253"/>
      <c r="G280" s="253"/>
      <c r="H280" s="253"/>
      <c r="I280" s="253"/>
      <c r="J280" s="84">
        <f>SUM(J271:J279)</f>
        <v>0</v>
      </c>
      <c r="K280" s="154" t="s">
        <v>203</v>
      </c>
      <c r="L280" s="154"/>
      <c r="M280" s="244">
        <v>9</v>
      </c>
      <c r="N280" s="276"/>
    </row>
    <row r="281" spans="1:14" ht="9.75" customHeight="1" x14ac:dyDescent="0.35">
      <c r="A281" s="282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76"/>
    </row>
    <row r="282" spans="1:14" ht="29.15" customHeight="1" x14ac:dyDescent="0.35">
      <c r="A282" s="54" t="s">
        <v>508</v>
      </c>
      <c r="B282" s="258" t="s">
        <v>154</v>
      </c>
      <c r="C282" s="258"/>
      <c r="D282" s="258"/>
      <c r="E282" s="258"/>
      <c r="F282" s="258"/>
      <c r="G282" s="73" t="s">
        <v>29</v>
      </c>
      <c r="H282" s="73" t="s">
        <v>30</v>
      </c>
      <c r="I282" s="73" t="s">
        <v>31</v>
      </c>
      <c r="J282" s="10" t="s">
        <v>32</v>
      </c>
      <c r="K282" s="164" t="s">
        <v>33</v>
      </c>
      <c r="L282" s="164"/>
      <c r="M282" s="164"/>
      <c r="N282" s="165"/>
    </row>
    <row r="283" spans="1:14" ht="29.15" customHeight="1" x14ac:dyDescent="0.35">
      <c r="A283" s="81" t="s">
        <v>509</v>
      </c>
      <c r="B283" s="120" t="s">
        <v>518</v>
      </c>
      <c r="C283" s="120"/>
      <c r="D283" s="120"/>
      <c r="E283" s="120"/>
      <c r="F283" s="120"/>
      <c r="G283" s="84"/>
      <c r="H283" s="85"/>
      <c r="I283" s="26"/>
      <c r="J283" s="84">
        <f t="shared" ref="J283" si="23">IF(G283,1,0)</f>
        <v>0</v>
      </c>
      <c r="K283" s="280"/>
      <c r="L283" s="280"/>
      <c r="M283" s="280"/>
      <c r="N283" s="281"/>
    </row>
    <row r="284" spans="1:14" ht="29.15" customHeight="1" x14ac:dyDescent="0.35">
      <c r="A284" s="59" t="s">
        <v>510</v>
      </c>
      <c r="B284" s="273" t="s">
        <v>86</v>
      </c>
      <c r="C284" s="274"/>
      <c r="D284" s="274"/>
      <c r="E284" s="274"/>
      <c r="F284" s="274"/>
      <c r="G284" s="48"/>
      <c r="H284" s="48"/>
      <c r="I284" s="48"/>
      <c r="J284" s="49"/>
      <c r="K284" s="277"/>
      <c r="L284" s="278"/>
      <c r="M284" s="278"/>
      <c r="N284" s="279"/>
    </row>
    <row r="285" spans="1:14" ht="29.15" customHeight="1" x14ac:dyDescent="0.35">
      <c r="A285" s="81" t="s">
        <v>511</v>
      </c>
      <c r="B285" s="275" t="s">
        <v>519</v>
      </c>
      <c r="C285" s="275"/>
      <c r="D285" s="275"/>
      <c r="E285" s="275"/>
      <c r="F285" s="275"/>
      <c r="G285" s="46"/>
      <c r="H285" s="47"/>
      <c r="I285" s="46"/>
      <c r="J285" s="46">
        <f t="shared" ref="J285:J291" si="24">IF(G285,1,0)</f>
        <v>0</v>
      </c>
      <c r="K285" s="121"/>
      <c r="L285" s="121"/>
      <c r="M285" s="121"/>
      <c r="N285" s="122"/>
    </row>
    <row r="286" spans="1:14" ht="29.15" customHeight="1" x14ac:dyDescent="0.35">
      <c r="A286" s="81" t="s">
        <v>512</v>
      </c>
      <c r="B286" s="120" t="s">
        <v>520</v>
      </c>
      <c r="C286" s="120"/>
      <c r="D286" s="120"/>
      <c r="E286" s="120"/>
      <c r="F286" s="120"/>
      <c r="G286" s="84"/>
      <c r="H286" s="85"/>
      <c r="I286" s="84"/>
      <c r="J286" s="84">
        <f t="shared" si="24"/>
        <v>0</v>
      </c>
      <c r="K286" s="121"/>
      <c r="L286" s="121"/>
      <c r="M286" s="121"/>
      <c r="N286" s="122"/>
    </row>
    <row r="287" spans="1:14" ht="29.15" customHeight="1" x14ac:dyDescent="0.35">
      <c r="A287" s="81" t="s">
        <v>513</v>
      </c>
      <c r="B287" s="120" t="s">
        <v>521</v>
      </c>
      <c r="C287" s="120"/>
      <c r="D287" s="120"/>
      <c r="E287" s="120"/>
      <c r="F287" s="120"/>
      <c r="G287" s="84"/>
      <c r="H287" s="85"/>
      <c r="I287" s="84"/>
      <c r="J287" s="84">
        <f t="shared" si="24"/>
        <v>0</v>
      </c>
      <c r="K287" s="121"/>
      <c r="L287" s="121"/>
      <c r="M287" s="121"/>
      <c r="N287" s="122"/>
    </row>
    <row r="288" spans="1:14" ht="29.15" customHeight="1" x14ac:dyDescent="0.35">
      <c r="A288" s="81" t="s">
        <v>514</v>
      </c>
      <c r="B288" s="120" t="s">
        <v>573</v>
      </c>
      <c r="C288" s="120"/>
      <c r="D288" s="120"/>
      <c r="E288" s="120"/>
      <c r="F288" s="120"/>
      <c r="G288" s="84"/>
      <c r="H288" s="85"/>
      <c r="I288" s="84"/>
      <c r="J288" s="84">
        <f t="shared" si="24"/>
        <v>0</v>
      </c>
      <c r="K288" s="121"/>
      <c r="L288" s="121"/>
      <c r="M288" s="121"/>
      <c r="N288" s="122"/>
    </row>
    <row r="289" spans="1:14" ht="29.15" customHeight="1" x14ac:dyDescent="0.35">
      <c r="A289" s="81" t="s">
        <v>515</v>
      </c>
      <c r="B289" s="120" t="s">
        <v>522</v>
      </c>
      <c r="C289" s="120"/>
      <c r="D289" s="120"/>
      <c r="E289" s="120"/>
      <c r="F289" s="120"/>
      <c r="G289" s="84"/>
      <c r="H289" s="85"/>
      <c r="I289" s="26"/>
      <c r="J289" s="84">
        <f t="shared" si="24"/>
        <v>0</v>
      </c>
      <c r="K289" s="121"/>
      <c r="L289" s="121"/>
      <c r="M289" s="121"/>
      <c r="N289" s="122"/>
    </row>
    <row r="290" spans="1:14" ht="29.15" customHeight="1" x14ac:dyDescent="0.35">
      <c r="A290" s="81" t="s">
        <v>516</v>
      </c>
      <c r="B290" s="120" t="s">
        <v>87</v>
      </c>
      <c r="C290" s="120"/>
      <c r="D290" s="120"/>
      <c r="E290" s="120"/>
      <c r="F290" s="120"/>
      <c r="G290" s="84"/>
      <c r="H290" s="85"/>
      <c r="I290" s="84"/>
      <c r="J290" s="84">
        <f t="shared" si="24"/>
        <v>0</v>
      </c>
      <c r="K290" s="121"/>
      <c r="L290" s="121"/>
      <c r="M290" s="121"/>
      <c r="N290" s="122"/>
    </row>
    <row r="291" spans="1:14" ht="29.15" customHeight="1" x14ac:dyDescent="0.35">
      <c r="A291" s="81" t="s">
        <v>517</v>
      </c>
      <c r="B291" s="120" t="s">
        <v>523</v>
      </c>
      <c r="C291" s="120"/>
      <c r="D291" s="120"/>
      <c r="E291" s="120"/>
      <c r="F291" s="120"/>
      <c r="G291" s="84"/>
      <c r="H291" s="85"/>
      <c r="I291" s="90"/>
      <c r="J291" s="84">
        <f t="shared" si="24"/>
        <v>0</v>
      </c>
      <c r="K291" s="121"/>
      <c r="L291" s="121"/>
      <c r="M291" s="121"/>
      <c r="N291" s="122"/>
    </row>
    <row r="292" spans="1:14" ht="29.15" customHeight="1" x14ac:dyDescent="0.35">
      <c r="A292" s="252" t="s">
        <v>40</v>
      </c>
      <c r="B292" s="253"/>
      <c r="C292" s="253"/>
      <c r="D292" s="253"/>
      <c r="E292" s="253"/>
      <c r="F292" s="253"/>
      <c r="G292" s="253"/>
      <c r="H292" s="253"/>
      <c r="I292" s="253"/>
      <c r="J292" s="84">
        <f>SUM(J283:J291)</f>
        <v>0</v>
      </c>
      <c r="K292" s="154" t="s">
        <v>203</v>
      </c>
      <c r="L292" s="154"/>
      <c r="M292" s="244">
        <f>8-SUM(I283:I291)</f>
        <v>8</v>
      </c>
      <c r="N292" s="276"/>
    </row>
    <row r="293" spans="1:14" ht="9.75" customHeight="1" x14ac:dyDescent="0.35">
      <c r="A293" s="282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76"/>
    </row>
    <row r="294" spans="1:14" ht="29.15" customHeight="1" x14ac:dyDescent="0.35">
      <c r="A294" s="54" t="s">
        <v>524</v>
      </c>
      <c r="B294" s="258" t="s">
        <v>155</v>
      </c>
      <c r="C294" s="258"/>
      <c r="D294" s="258"/>
      <c r="E294" s="258"/>
      <c r="F294" s="258"/>
      <c r="G294" s="73" t="s">
        <v>29</v>
      </c>
      <c r="H294" s="73" t="s">
        <v>30</v>
      </c>
      <c r="I294" s="73" t="s">
        <v>31</v>
      </c>
      <c r="J294" s="10" t="s">
        <v>32</v>
      </c>
      <c r="K294" s="164" t="s">
        <v>33</v>
      </c>
      <c r="L294" s="164"/>
      <c r="M294" s="164"/>
      <c r="N294" s="165"/>
    </row>
    <row r="295" spans="1:14" ht="29.15" customHeight="1" x14ac:dyDescent="0.35">
      <c r="A295" s="81" t="s">
        <v>525</v>
      </c>
      <c r="B295" s="120" t="s">
        <v>88</v>
      </c>
      <c r="C295" s="120"/>
      <c r="D295" s="120"/>
      <c r="E295" s="120"/>
      <c r="F295" s="120"/>
      <c r="G295" s="84"/>
      <c r="H295" s="85"/>
      <c r="I295" s="108"/>
      <c r="J295" s="84">
        <f t="shared" ref="J295:J299" si="25">IF(G295,1,0)</f>
        <v>0</v>
      </c>
      <c r="K295" s="121"/>
      <c r="L295" s="121"/>
      <c r="M295" s="121"/>
      <c r="N295" s="122"/>
    </row>
    <row r="296" spans="1:14" ht="29.15" customHeight="1" x14ac:dyDescent="0.35">
      <c r="A296" s="81" t="s">
        <v>526</v>
      </c>
      <c r="B296" s="120" t="s">
        <v>89</v>
      </c>
      <c r="C296" s="120"/>
      <c r="D296" s="120"/>
      <c r="E296" s="120"/>
      <c r="F296" s="120"/>
      <c r="G296" s="84"/>
      <c r="H296" s="85"/>
      <c r="I296" s="109"/>
      <c r="J296" s="84">
        <f t="shared" si="25"/>
        <v>0</v>
      </c>
      <c r="K296" s="121"/>
      <c r="L296" s="121"/>
      <c r="M296" s="121"/>
      <c r="N296" s="122"/>
    </row>
    <row r="297" spans="1:14" ht="29.15" customHeight="1" x14ac:dyDescent="0.35">
      <c r="A297" s="81" t="s">
        <v>527</v>
      </c>
      <c r="B297" s="120" t="s">
        <v>90</v>
      </c>
      <c r="C297" s="120"/>
      <c r="D297" s="120"/>
      <c r="E297" s="120"/>
      <c r="F297" s="120"/>
      <c r="G297" s="84"/>
      <c r="H297" s="85"/>
      <c r="I297" s="90"/>
      <c r="J297" s="84">
        <f t="shared" si="25"/>
        <v>0</v>
      </c>
      <c r="K297" s="121"/>
      <c r="L297" s="121"/>
      <c r="M297" s="121"/>
      <c r="N297" s="122"/>
    </row>
    <row r="298" spans="1:14" ht="29.15" customHeight="1" x14ac:dyDescent="0.35">
      <c r="A298" s="81" t="s">
        <v>528</v>
      </c>
      <c r="B298" s="120" t="s">
        <v>91</v>
      </c>
      <c r="C298" s="120"/>
      <c r="D298" s="120"/>
      <c r="E298" s="120"/>
      <c r="F298" s="120"/>
      <c r="G298" s="84"/>
      <c r="H298" s="85"/>
      <c r="I298" s="90"/>
      <c r="J298" s="84">
        <f t="shared" si="25"/>
        <v>0</v>
      </c>
      <c r="K298" s="121"/>
      <c r="L298" s="121"/>
      <c r="M298" s="121"/>
      <c r="N298" s="122"/>
    </row>
    <row r="299" spans="1:14" ht="29.15" customHeight="1" x14ac:dyDescent="0.35">
      <c r="A299" s="81" t="s">
        <v>529</v>
      </c>
      <c r="B299" s="120" t="s">
        <v>92</v>
      </c>
      <c r="C299" s="120"/>
      <c r="D299" s="120"/>
      <c r="E299" s="120"/>
      <c r="F299" s="120"/>
      <c r="G299" s="84"/>
      <c r="H299" s="85"/>
      <c r="I299" s="97"/>
      <c r="J299" s="84">
        <f t="shared" si="25"/>
        <v>0</v>
      </c>
      <c r="K299" s="121"/>
      <c r="L299" s="121"/>
      <c r="M299" s="121"/>
      <c r="N299" s="122"/>
    </row>
    <row r="300" spans="1:14" ht="29.15" customHeight="1" x14ac:dyDescent="0.35">
      <c r="A300" s="252" t="s">
        <v>40</v>
      </c>
      <c r="B300" s="253"/>
      <c r="C300" s="253"/>
      <c r="D300" s="253"/>
      <c r="E300" s="253"/>
      <c r="F300" s="253"/>
      <c r="G300" s="253"/>
      <c r="H300" s="253"/>
      <c r="I300" s="253"/>
      <c r="J300" s="84">
        <f>SUM(J295:J299)</f>
        <v>0</v>
      </c>
      <c r="K300" s="154" t="s">
        <v>203</v>
      </c>
      <c r="L300" s="154"/>
      <c r="M300" s="244">
        <f>5-SUM(I295:I299)</f>
        <v>5</v>
      </c>
      <c r="N300" s="276"/>
    </row>
    <row r="301" spans="1:14" ht="9.75" customHeight="1" x14ac:dyDescent="0.35">
      <c r="A301" s="457"/>
      <c r="B301" s="458"/>
      <c r="C301" s="458"/>
      <c r="D301" s="458"/>
      <c r="E301" s="458"/>
      <c r="F301" s="458"/>
      <c r="G301" s="458"/>
      <c r="H301" s="458"/>
      <c r="I301" s="458"/>
      <c r="J301" s="458"/>
      <c r="K301" s="458"/>
      <c r="L301" s="458"/>
      <c r="M301" s="458"/>
      <c r="N301" s="459"/>
    </row>
    <row r="302" spans="1:14" ht="29.15" customHeight="1" x14ac:dyDescent="0.35">
      <c r="A302" s="54" t="s">
        <v>530</v>
      </c>
      <c r="B302" s="258" t="s">
        <v>93</v>
      </c>
      <c r="C302" s="258"/>
      <c r="D302" s="258"/>
      <c r="E302" s="258"/>
      <c r="F302" s="258"/>
      <c r="G302" s="73" t="s">
        <v>29</v>
      </c>
      <c r="H302" s="73" t="s">
        <v>30</v>
      </c>
      <c r="I302" s="73" t="s">
        <v>31</v>
      </c>
      <c r="J302" s="10" t="s">
        <v>32</v>
      </c>
      <c r="K302" s="164" t="s">
        <v>33</v>
      </c>
      <c r="L302" s="164"/>
      <c r="M302" s="164"/>
      <c r="N302" s="165"/>
    </row>
    <row r="303" spans="1:14" ht="29.15" customHeight="1" x14ac:dyDescent="0.35">
      <c r="A303" s="81" t="s">
        <v>531</v>
      </c>
      <c r="B303" s="120" t="s">
        <v>539</v>
      </c>
      <c r="C303" s="120"/>
      <c r="D303" s="120"/>
      <c r="E303" s="120"/>
      <c r="F303" s="120"/>
      <c r="G303" s="84"/>
      <c r="H303" s="85"/>
      <c r="I303" s="109"/>
      <c r="J303" s="84">
        <f t="shared" ref="J303:J310" si="26">IF(G303,1,0)</f>
        <v>0</v>
      </c>
      <c r="K303" s="121"/>
      <c r="L303" s="121"/>
      <c r="M303" s="121"/>
      <c r="N303" s="122"/>
    </row>
    <row r="304" spans="1:14" ht="29.15" customHeight="1" x14ac:dyDescent="0.35">
      <c r="A304" s="81" t="s">
        <v>532</v>
      </c>
      <c r="B304" s="245" t="s">
        <v>540</v>
      </c>
      <c r="C304" s="245"/>
      <c r="D304" s="245"/>
      <c r="E304" s="245"/>
      <c r="F304" s="245"/>
      <c r="G304" s="84"/>
      <c r="H304" s="85"/>
      <c r="I304" s="90"/>
      <c r="J304" s="84">
        <f t="shared" si="26"/>
        <v>0</v>
      </c>
      <c r="K304" s="121"/>
      <c r="L304" s="121"/>
      <c r="M304" s="121"/>
      <c r="N304" s="122"/>
    </row>
    <row r="305" spans="1:14" ht="29.15" customHeight="1" x14ac:dyDescent="0.35">
      <c r="A305" s="81" t="s">
        <v>533</v>
      </c>
      <c r="B305" s="120" t="s">
        <v>94</v>
      </c>
      <c r="C305" s="120"/>
      <c r="D305" s="120"/>
      <c r="E305" s="120"/>
      <c r="F305" s="120"/>
      <c r="G305" s="84"/>
      <c r="H305" s="85"/>
      <c r="I305" s="90"/>
      <c r="J305" s="84">
        <f t="shared" si="26"/>
        <v>0</v>
      </c>
      <c r="K305" s="121"/>
      <c r="L305" s="121"/>
      <c r="M305" s="121"/>
      <c r="N305" s="122"/>
    </row>
    <row r="306" spans="1:14" ht="29.15" customHeight="1" x14ac:dyDescent="0.35">
      <c r="A306" s="81" t="s">
        <v>534</v>
      </c>
      <c r="B306" s="120" t="s">
        <v>95</v>
      </c>
      <c r="C306" s="120"/>
      <c r="D306" s="120"/>
      <c r="E306" s="120"/>
      <c r="F306" s="120"/>
      <c r="G306" s="84"/>
      <c r="H306" s="85"/>
      <c r="I306" s="90"/>
      <c r="J306" s="84">
        <f t="shared" si="26"/>
        <v>0</v>
      </c>
      <c r="K306" s="121"/>
      <c r="L306" s="121"/>
      <c r="M306" s="121"/>
      <c r="N306" s="122"/>
    </row>
    <row r="307" spans="1:14" ht="29.15" customHeight="1" x14ac:dyDescent="0.35">
      <c r="A307" s="81" t="s">
        <v>535</v>
      </c>
      <c r="B307" s="120" t="s">
        <v>96</v>
      </c>
      <c r="C307" s="120"/>
      <c r="D307" s="120"/>
      <c r="E307" s="120"/>
      <c r="F307" s="120"/>
      <c r="G307" s="84"/>
      <c r="H307" s="85"/>
      <c r="I307" s="90"/>
      <c r="J307" s="84">
        <f t="shared" si="26"/>
        <v>0</v>
      </c>
      <c r="K307" s="121"/>
      <c r="L307" s="121"/>
      <c r="M307" s="121"/>
      <c r="N307" s="122"/>
    </row>
    <row r="308" spans="1:14" ht="29.15" customHeight="1" x14ac:dyDescent="0.35">
      <c r="A308" s="81" t="s">
        <v>536</v>
      </c>
      <c r="B308" s="120" t="s">
        <v>97</v>
      </c>
      <c r="C308" s="120"/>
      <c r="D308" s="120"/>
      <c r="E308" s="120"/>
      <c r="F308" s="120"/>
      <c r="G308" s="17"/>
      <c r="H308" s="85"/>
      <c r="I308" s="26"/>
      <c r="J308" s="84">
        <f t="shared" si="26"/>
        <v>0</v>
      </c>
      <c r="K308" s="121"/>
      <c r="L308" s="121"/>
      <c r="M308" s="121"/>
      <c r="N308" s="122"/>
    </row>
    <row r="309" spans="1:14" ht="29.15" customHeight="1" x14ac:dyDescent="0.35">
      <c r="A309" s="81" t="s">
        <v>537</v>
      </c>
      <c r="B309" s="120" t="s">
        <v>98</v>
      </c>
      <c r="C309" s="120"/>
      <c r="D309" s="120"/>
      <c r="E309" s="120"/>
      <c r="F309" s="120"/>
      <c r="G309" s="17"/>
      <c r="H309" s="85"/>
      <c r="I309" s="84"/>
      <c r="J309" s="84">
        <f t="shared" si="26"/>
        <v>0</v>
      </c>
      <c r="K309" s="121"/>
      <c r="L309" s="121"/>
      <c r="M309" s="121"/>
      <c r="N309" s="122"/>
    </row>
    <row r="310" spans="1:14" ht="29.15" customHeight="1" x14ac:dyDescent="0.35">
      <c r="A310" s="81" t="s">
        <v>538</v>
      </c>
      <c r="B310" s="120" t="s">
        <v>99</v>
      </c>
      <c r="C310" s="120"/>
      <c r="D310" s="120"/>
      <c r="E310" s="120"/>
      <c r="F310" s="120"/>
      <c r="G310" s="17"/>
      <c r="H310" s="85"/>
      <c r="I310" s="26"/>
      <c r="J310" s="84">
        <f t="shared" si="26"/>
        <v>0</v>
      </c>
      <c r="K310" s="121"/>
      <c r="L310" s="121"/>
      <c r="M310" s="121"/>
      <c r="N310" s="122"/>
    </row>
    <row r="311" spans="1:14" ht="29.15" customHeight="1" thickBot="1" x14ac:dyDescent="0.4">
      <c r="A311" s="270" t="s">
        <v>40</v>
      </c>
      <c r="B311" s="271"/>
      <c r="C311" s="271"/>
      <c r="D311" s="271"/>
      <c r="E311" s="271"/>
      <c r="F311" s="271"/>
      <c r="G311" s="271"/>
      <c r="H311" s="271"/>
      <c r="I311" s="271"/>
      <c r="J311" s="55">
        <f>SUM(J303:J310)</f>
        <v>0</v>
      </c>
      <c r="K311" s="267" t="s">
        <v>203</v>
      </c>
      <c r="L311" s="267"/>
      <c r="M311" s="268">
        <f>8-SUM(I303:I310)</f>
        <v>8</v>
      </c>
      <c r="N311" s="269"/>
    </row>
    <row r="312" spans="1:14" ht="9.75" customHeight="1" thickBot="1" x14ac:dyDescent="0.4">
      <c r="A312" s="460"/>
      <c r="B312" s="458"/>
      <c r="C312" s="458"/>
      <c r="D312" s="458"/>
      <c r="E312" s="458"/>
      <c r="F312" s="458"/>
      <c r="G312" s="458"/>
      <c r="H312" s="458"/>
      <c r="I312" s="458"/>
      <c r="J312" s="458"/>
      <c r="K312" s="458"/>
      <c r="L312" s="458"/>
      <c r="M312" s="458"/>
      <c r="N312" s="461"/>
    </row>
    <row r="313" spans="1:14" ht="42" customHeight="1" thickBot="1" x14ac:dyDescent="0.4">
      <c r="A313" s="451" t="s">
        <v>100</v>
      </c>
      <c r="B313" s="452"/>
      <c r="C313" s="452" t="s">
        <v>101</v>
      </c>
      <c r="D313" s="452"/>
      <c r="E313" s="452"/>
      <c r="F313" s="452"/>
      <c r="G313" s="452"/>
      <c r="H313" s="452"/>
      <c r="I313" s="452"/>
      <c r="J313" s="452"/>
      <c r="K313" s="452"/>
      <c r="L313" s="452"/>
      <c r="M313" s="452"/>
      <c r="N313" s="453"/>
    </row>
    <row r="314" spans="1:14" ht="29.15" customHeight="1" x14ac:dyDescent="0.35">
      <c r="A314" s="54" t="s">
        <v>128</v>
      </c>
      <c r="B314" s="246" t="s">
        <v>156</v>
      </c>
      <c r="C314" s="247"/>
      <c r="D314" s="247"/>
      <c r="E314" s="247"/>
      <c r="F314" s="248"/>
      <c r="G314" s="73" t="s">
        <v>29</v>
      </c>
      <c r="H314" s="73" t="s">
        <v>30</v>
      </c>
      <c r="I314" s="73" t="s">
        <v>31</v>
      </c>
      <c r="J314" s="10" t="s">
        <v>32</v>
      </c>
      <c r="K314" s="164" t="s">
        <v>33</v>
      </c>
      <c r="L314" s="164"/>
      <c r="M314" s="164"/>
      <c r="N314" s="165"/>
    </row>
    <row r="315" spans="1:14" ht="29.15" customHeight="1" x14ac:dyDescent="0.35">
      <c r="A315" s="81" t="s">
        <v>541</v>
      </c>
      <c r="B315" s="120" t="s">
        <v>102</v>
      </c>
      <c r="C315" s="120"/>
      <c r="D315" s="120"/>
      <c r="E315" s="120"/>
      <c r="F315" s="120"/>
      <c r="G315" s="84"/>
      <c r="H315" s="85"/>
      <c r="I315" s="84"/>
      <c r="J315" s="84">
        <f t="shared" ref="J315:J320" si="27">IF(G315,1,0)</f>
        <v>0</v>
      </c>
      <c r="K315" s="121"/>
      <c r="L315" s="121"/>
      <c r="M315" s="121"/>
      <c r="N315" s="122"/>
    </row>
    <row r="316" spans="1:14" ht="29.15" customHeight="1" x14ac:dyDescent="0.35">
      <c r="A316" s="81" t="s">
        <v>542</v>
      </c>
      <c r="B316" s="120" t="s">
        <v>570</v>
      </c>
      <c r="C316" s="120"/>
      <c r="D316" s="120"/>
      <c r="E316" s="120"/>
      <c r="F316" s="120"/>
      <c r="G316" s="84"/>
      <c r="H316" s="85"/>
      <c r="I316" s="26"/>
      <c r="J316" s="84">
        <f t="shared" si="27"/>
        <v>0</v>
      </c>
      <c r="K316" s="121"/>
      <c r="L316" s="121"/>
      <c r="M316" s="121"/>
      <c r="N316" s="122"/>
    </row>
    <row r="317" spans="1:14" ht="29.15" customHeight="1" x14ac:dyDescent="0.35">
      <c r="A317" s="81" t="s">
        <v>543</v>
      </c>
      <c r="B317" s="120" t="s">
        <v>103</v>
      </c>
      <c r="C317" s="120"/>
      <c r="D317" s="120"/>
      <c r="E317" s="120"/>
      <c r="F317" s="120"/>
      <c r="G317" s="84"/>
      <c r="H317" s="85"/>
      <c r="I317" s="84"/>
      <c r="J317" s="84">
        <f t="shared" si="27"/>
        <v>0</v>
      </c>
      <c r="K317" s="121"/>
      <c r="L317" s="121"/>
      <c r="M317" s="121"/>
      <c r="N317" s="122"/>
    </row>
    <row r="318" spans="1:14" ht="29.15" customHeight="1" x14ac:dyDescent="0.35">
      <c r="A318" s="81" t="s">
        <v>544</v>
      </c>
      <c r="B318" s="120" t="s">
        <v>104</v>
      </c>
      <c r="C318" s="120"/>
      <c r="D318" s="120"/>
      <c r="E318" s="120"/>
      <c r="F318" s="120"/>
      <c r="G318" s="84"/>
      <c r="H318" s="85"/>
      <c r="I318" s="90"/>
      <c r="J318" s="84">
        <f t="shared" si="27"/>
        <v>0</v>
      </c>
      <c r="K318" s="121"/>
      <c r="L318" s="121"/>
      <c r="M318" s="121"/>
      <c r="N318" s="122"/>
    </row>
    <row r="319" spans="1:14" ht="28.15" customHeight="1" x14ac:dyDescent="0.35">
      <c r="A319" s="81" t="s">
        <v>545</v>
      </c>
      <c r="B319" s="120" t="s">
        <v>105</v>
      </c>
      <c r="C319" s="120"/>
      <c r="D319" s="120"/>
      <c r="E319" s="120"/>
      <c r="F319" s="120"/>
      <c r="G319" s="84"/>
      <c r="H319" s="85"/>
      <c r="I319" s="26"/>
      <c r="J319" s="84">
        <f t="shared" si="27"/>
        <v>0</v>
      </c>
      <c r="K319" s="121"/>
      <c r="L319" s="121"/>
      <c r="M319" s="121"/>
      <c r="N319" s="122"/>
    </row>
    <row r="320" spans="1:14" ht="30.65" customHeight="1" x14ac:dyDescent="0.35">
      <c r="A320" s="81" t="s">
        <v>546</v>
      </c>
      <c r="B320" s="120" t="s">
        <v>106</v>
      </c>
      <c r="C320" s="120"/>
      <c r="D320" s="120"/>
      <c r="E320" s="120"/>
      <c r="F320" s="120"/>
      <c r="G320" s="84"/>
      <c r="H320" s="85"/>
      <c r="I320" s="26"/>
      <c r="J320" s="84">
        <f t="shared" si="27"/>
        <v>0</v>
      </c>
      <c r="K320" s="121"/>
      <c r="L320" s="121"/>
      <c r="M320" s="121"/>
      <c r="N320" s="122"/>
    </row>
    <row r="321" spans="1:14" ht="29.15" customHeight="1" x14ac:dyDescent="0.35">
      <c r="A321" s="252" t="s">
        <v>40</v>
      </c>
      <c r="B321" s="253"/>
      <c r="C321" s="253"/>
      <c r="D321" s="253"/>
      <c r="E321" s="253"/>
      <c r="F321" s="253"/>
      <c r="G321" s="253"/>
      <c r="H321" s="253"/>
      <c r="I321" s="253"/>
      <c r="J321" s="84">
        <f>SUM(J315:J320)</f>
        <v>0</v>
      </c>
      <c r="K321" s="154" t="s">
        <v>203</v>
      </c>
      <c r="L321" s="154"/>
      <c r="M321" s="244">
        <f>6-SUM(I315:I320)</f>
        <v>6</v>
      </c>
      <c r="N321" s="276"/>
    </row>
    <row r="322" spans="1:14" ht="9.75" customHeight="1" x14ac:dyDescent="0.35">
      <c r="A322" s="339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1"/>
    </row>
    <row r="323" spans="1:14" ht="29.15" customHeight="1" x14ac:dyDescent="0.35">
      <c r="A323" s="54" t="s">
        <v>129</v>
      </c>
      <c r="B323" s="246" t="s">
        <v>157</v>
      </c>
      <c r="C323" s="247"/>
      <c r="D323" s="247"/>
      <c r="E323" s="247"/>
      <c r="F323" s="248"/>
      <c r="G323" s="73" t="s">
        <v>29</v>
      </c>
      <c r="H323" s="73" t="s">
        <v>30</v>
      </c>
      <c r="I323" s="73" t="s">
        <v>31</v>
      </c>
      <c r="J323" s="10" t="s">
        <v>32</v>
      </c>
      <c r="K323" s="164" t="s">
        <v>33</v>
      </c>
      <c r="L323" s="164"/>
      <c r="M323" s="164"/>
      <c r="N323" s="165"/>
    </row>
    <row r="324" spans="1:14" ht="29.15" customHeight="1" x14ac:dyDescent="0.35">
      <c r="A324" s="81" t="s">
        <v>547</v>
      </c>
      <c r="B324" s="120" t="s">
        <v>107</v>
      </c>
      <c r="C324" s="120"/>
      <c r="D324" s="120"/>
      <c r="E324" s="120"/>
      <c r="F324" s="120"/>
      <c r="G324" s="84"/>
      <c r="H324" s="85"/>
      <c r="I324" s="26"/>
      <c r="J324" s="84">
        <f t="shared" ref="J324:J327" si="28">IF(G324,1,0)</f>
        <v>0</v>
      </c>
      <c r="K324" s="121"/>
      <c r="L324" s="121"/>
      <c r="M324" s="121"/>
      <c r="N324" s="122"/>
    </row>
    <row r="325" spans="1:14" ht="28.15" customHeight="1" x14ac:dyDescent="0.35">
      <c r="A325" s="81" t="s">
        <v>548</v>
      </c>
      <c r="B325" s="120" t="s">
        <v>108</v>
      </c>
      <c r="C325" s="120"/>
      <c r="D325" s="120"/>
      <c r="E325" s="120"/>
      <c r="F325" s="120"/>
      <c r="G325" s="84"/>
      <c r="H325" s="85"/>
      <c r="I325" s="84"/>
      <c r="J325" s="84">
        <f t="shared" si="28"/>
        <v>0</v>
      </c>
      <c r="K325" s="121"/>
      <c r="L325" s="121"/>
      <c r="M325" s="121"/>
      <c r="N325" s="122"/>
    </row>
    <row r="326" spans="1:14" ht="29.15" customHeight="1" x14ac:dyDescent="0.35">
      <c r="A326" s="81" t="s">
        <v>549</v>
      </c>
      <c r="B326" s="120" t="s">
        <v>109</v>
      </c>
      <c r="C326" s="120"/>
      <c r="D326" s="120"/>
      <c r="E326" s="120"/>
      <c r="F326" s="120"/>
      <c r="G326" s="84"/>
      <c r="H326" s="85"/>
      <c r="I326" s="84"/>
      <c r="J326" s="84">
        <f t="shared" si="28"/>
        <v>0</v>
      </c>
      <c r="K326" s="121"/>
      <c r="L326" s="121"/>
      <c r="M326" s="121"/>
      <c r="N326" s="122"/>
    </row>
    <row r="327" spans="1:14" ht="29.15" customHeight="1" x14ac:dyDescent="0.35">
      <c r="A327" s="81" t="s">
        <v>550</v>
      </c>
      <c r="B327" s="120" t="s">
        <v>110</v>
      </c>
      <c r="C327" s="120"/>
      <c r="D327" s="120"/>
      <c r="E327" s="120"/>
      <c r="F327" s="120"/>
      <c r="G327" s="84"/>
      <c r="H327" s="85"/>
      <c r="I327" s="84"/>
      <c r="J327" s="84">
        <f t="shared" si="28"/>
        <v>0</v>
      </c>
      <c r="K327" s="121"/>
      <c r="L327" s="121"/>
      <c r="M327" s="121"/>
      <c r="N327" s="122"/>
    </row>
    <row r="328" spans="1:14" ht="29.15" customHeight="1" x14ac:dyDescent="0.35">
      <c r="A328" s="81" t="s">
        <v>581</v>
      </c>
      <c r="B328" s="120" t="s">
        <v>582</v>
      </c>
      <c r="C328" s="120"/>
      <c r="D328" s="120"/>
      <c r="E328" s="120"/>
      <c r="F328" s="120"/>
      <c r="G328" s="112"/>
      <c r="H328" s="113"/>
      <c r="I328" s="112"/>
      <c r="J328" s="112">
        <v>0</v>
      </c>
      <c r="K328" s="121"/>
      <c r="L328" s="121"/>
      <c r="M328" s="121"/>
      <c r="N328" s="122"/>
    </row>
    <row r="329" spans="1:14" ht="29.15" customHeight="1" x14ac:dyDescent="0.35">
      <c r="A329" s="252" t="s">
        <v>40</v>
      </c>
      <c r="B329" s="253"/>
      <c r="C329" s="253"/>
      <c r="D329" s="253"/>
      <c r="E329" s="253"/>
      <c r="F329" s="253"/>
      <c r="G329" s="253"/>
      <c r="H329" s="253"/>
      <c r="I329" s="253"/>
      <c r="J329" s="84">
        <f>SUM(J324:J327)</f>
        <v>0</v>
      </c>
      <c r="K329" s="154" t="s">
        <v>203</v>
      </c>
      <c r="L329" s="154"/>
      <c r="M329" s="244">
        <v>5</v>
      </c>
      <c r="N329" s="276"/>
    </row>
    <row r="330" spans="1:14" ht="9.75" customHeight="1" x14ac:dyDescent="0.35">
      <c r="A330" s="339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1"/>
    </row>
    <row r="331" spans="1:14" ht="29.15" customHeight="1" x14ac:dyDescent="0.35">
      <c r="A331" s="54" t="s">
        <v>551</v>
      </c>
      <c r="B331" s="246" t="s">
        <v>158</v>
      </c>
      <c r="C331" s="247"/>
      <c r="D331" s="247"/>
      <c r="E331" s="247"/>
      <c r="F331" s="248"/>
      <c r="G331" s="73" t="s">
        <v>29</v>
      </c>
      <c r="H331" s="73" t="s">
        <v>30</v>
      </c>
      <c r="I331" s="73" t="s">
        <v>31</v>
      </c>
      <c r="J331" s="10" t="s">
        <v>32</v>
      </c>
      <c r="K331" s="164" t="s">
        <v>33</v>
      </c>
      <c r="L331" s="164"/>
      <c r="M331" s="164"/>
      <c r="N331" s="165"/>
    </row>
    <row r="332" spans="1:14" ht="29.15" customHeight="1" x14ac:dyDescent="0.35">
      <c r="A332" s="81" t="s">
        <v>552</v>
      </c>
      <c r="B332" s="218" t="s">
        <v>233</v>
      </c>
      <c r="C332" s="219"/>
      <c r="D332" s="219"/>
      <c r="E332" s="219"/>
      <c r="F332" s="220"/>
      <c r="G332" s="84"/>
      <c r="H332" s="85"/>
      <c r="I332" s="14"/>
      <c r="J332" s="84">
        <f t="shared" ref="J332:J334" si="29">IF(G332,1,0)</f>
        <v>0</v>
      </c>
      <c r="K332" s="121"/>
      <c r="L332" s="121"/>
      <c r="M332" s="121"/>
      <c r="N332" s="122"/>
    </row>
    <row r="333" spans="1:14" ht="29.15" customHeight="1" x14ac:dyDescent="0.35">
      <c r="A333" s="81" t="s">
        <v>553</v>
      </c>
      <c r="B333" s="218" t="s">
        <v>111</v>
      </c>
      <c r="C333" s="219"/>
      <c r="D333" s="219"/>
      <c r="E333" s="219"/>
      <c r="F333" s="220"/>
      <c r="G333" s="84"/>
      <c r="H333" s="85"/>
      <c r="I333" s="14"/>
      <c r="J333" s="84">
        <f t="shared" si="29"/>
        <v>0</v>
      </c>
      <c r="K333" s="121"/>
      <c r="L333" s="121"/>
      <c r="M333" s="121"/>
      <c r="N333" s="122"/>
    </row>
    <row r="334" spans="1:14" ht="29.15" customHeight="1" x14ac:dyDescent="0.35">
      <c r="A334" s="81" t="s">
        <v>554</v>
      </c>
      <c r="B334" s="218" t="s">
        <v>112</v>
      </c>
      <c r="C334" s="219"/>
      <c r="D334" s="219"/>
      <c r="E334" s="219"/>
      <c r="F334" s="220"/>
      <c r="G334" s="84"/>
      <c r="H334" s="85"/>
      <c r="I334" s="14"/>
      <c r="J334" s="84">
        <f t="shared" si="29"/>
        <v>0</v>
      </c>
      <c r="K334" s="121"/>
      <c r="L334" s="121"/>
      <c r="M334" s="121"/>
      <c r="N334" s="122"/>
    </row>
    <row r="335" spans="1:14" ht="29.15" customHeight="1" thickBot="1" x14ac:dyDescent="0.4">
      <c r="A335" s="270" t="s">
        <v>40</v>
      </c>
      <c r="B335" s="271"/>
      <c r="C335" s="271"/>
      <c r="D335" s="271"/>
      <c r="E335" s="271"/>
      <c r="F335" s="271"/>
      <c r="G335" s="271"/>
      <c r="H335" s="271"/>
      <c r="I335" s="271"/>
      <c r="J335" s="91">
        <f>SUM(J332:J334)</f>
        <v>0</v>
      </c>
      <c r="K335" s="267" t="s">
        <v>203</v>
      </c>
      <c r="L335" s="267"/>
      <c r="M335" s="268">
        <f>3-SUM(I332:I334)</f>
        <v>3</v>
      </c>
      <c r="N335" s="269"/>
    </row>
    <row r="336" spans="1:14" ht="9.75" customHeight="1" thickBot="1" x14ac:dyDescent="0.4">
      <c r="A336" s="460"/>
      <c r="B336" s="458"/>
      <c r="C336" s="458"/>
      <c r="D336" s="458"/>
      <c r="E336" s="458"/>
      <c r="F336" s="458"/>
      <c r="G336" s="458"/>
      <c r="H336" s="458"/>
      <c r="I336" s="458"/>
      <c r="J336" s="458"/>
      <c r="K336" s="458"/>
      <c r="L336" s="458"/>
      <c r="M336" s="458"/>
      <c r="N336" s="461"/>
    </row>
    <row r="337" spans="1:14" ht="42" customHeight="1" thickBot="1" x14ac:dyDescent="0.4">
      <c r="A337" s="355" t="s">
        <v>113</v>
      </c>
      <c r="B337" s="356"/>
      <c r="C337" s="356"/>
      <c r="D337" s="356"/>
      <c r="E337" s="356"/>
      <c r="F337" s="356"/>
      <c r="G337" s="356"/>
      <c r="H337" s="356"/>
      <c r="I337" s="356"/>
      <c r="J337" s="356"/>
      <c r="K337" s="356"/>
      <c r="L337" s="356"/>
      <c r="M337" s="356"/>
      <c r="N337" s="357"/>
    </row>
    <row r="338" spans="1:14" ht="28" customHeight="1" x14ac:dyDescent="0.35">
      <c r="A338" s="98" t="s">
        <v>166</v>
      </c>
      <c r="B338" s="53" t="s">
        <v>199</v>
      </c>
      <c r="C338" s="87" t="s">
        <v>202</v>
      </c>
      <c r="D338" s="87" t="s">
        <v>204</v>
      </c>
      <c r="E338" s="87" t="s">
        <v>210</v>
      </c>
      <c r="F338" s="87" t="s">
        <v>205</v>
      </c>
      <c r="G338" s="87" t="s">
        <v>209</v>
      </c>
      <c r="H338" s="87" t="s">
        <v>215</v>
      </c>
      <c r="I338" s="87" t="s">
        <v>216</v>
      </c>
      <c r="J338" s="87" t="s">
        <v>217</v>
      </c>
      <c r="K338" s="87" t="s">
        <v>218</v>
      </c>
      <c r="L338" s="87" t="s">
        <v>219</v>
      </c>
      <c r="M338" s="87" t="s">
        <v>220</v>
      </c>
      <c r="N338" s="99" t="s">
        <v>221</v>
      </c>
    </row>
    <row r="339" spans="1:14" ht="12" customHeight="1" x14ac:dyDescent="0.35">
      <c r="A339" s="101" t="s">
        <v>116</v>
      </c>
      <c r="B339" s="158">
        <f>SUMIF(J101,J101,J101)</f>
        <v>0</v>
      </c>
      <c r="C339" s="158">
        <f>SUMIF(J109,J109,J109)</f>
        <v>0</v>
      </c>
      <c r="D339" s="156">
        <f>SUMIF(J120,J120,J120)</f>
        <v>0</v>
      </c>
      <c r="E339" s="171">
        <f>SUMIF(J131,J131,J131)</f>
        <v>0</v>
      </c>
      <c r="F339" s="171">
        <f>SUMIF(J138,J138,J138)</f>
        <v>0</v>
      </c>
      <c r="G339" s="171">
        <f>SUMIF(J147,J147,J147)</f>
        <v>0</v>
      </c>
      <c r="H339" s="171">
        <f>SUMIF(J163,J163,J163)</f>
        <v>0</v>
      </c>
      <c r="I339" s="171">
        <f>SUMIF(J181,J181,J181)</f>
        <v>0</v>
      </c>
      <c r="J339" s="171">
        <f>SUMIF(J191,J191,J191)</f>
        <v>0</v>
      </c>
      <c r="K339" s="171">
        <f>SUMIF(J197,J197,J197)</f>
        <v>0</v>
      </c>
      <c r="L339" s="171">
        <f>SUMIF(J215,J215,J215)</f>
        <v>0</v>
      </c>
      <c r="M339" s="171">
        <f>SUMIF(J220,J220,J220)</f>
        <v>0</v>
      </c>
      <c r="N339" s="171">
        <f>SUM(A340,B339,C339,D339,E339,F339,G339,H339,I339,J339,K339,L339,M339)</f>
        <v>0</v>
      </c>
    </row>
    <row r="340" spans="1:14" ht="12" customHeight="1" x14ac:dyDescent="0.35">
      <c r="A340" s="102">
        <f>SUMIF(J72,J72,J72)</f>
        <v>0</v>
      </c>
      <c r="B340" s="159"/>
      <c r="C340" s="159"/>
      <c r="D340" s="157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</row>
    <row r="341" spans="1:14" ht="12" customHeight="1" x14ac:dyDescent="0.35">
      <c r="A341" s="103" t="s">
        <v>117</v>
      </c>
      <c r="B341" s="162">
        <f>SUMIF(M101,M101,M101)</f>
        <v>26</v>
      </c>
      <c r="C341" s="162">
        <f>SUMIF(M109,M109,M109)</f>
        <v>5</v>
      </c>
      <c r="D341" s="160">
        <f>SUMIF(M120,M120,M120)</f>
        <v>8</v>
      </c>
      <c r="E341" s="153">
        <f>SUMIF(M131,M131,M131)</f>
        <v>8</v>
      </c>
      <c r="F341" s="153">
        <f>SUMIF(M138,M138,M138)</f>
        <v>4</v>
      </c>
      <c r="G341" s="153">
        <f>SUMIF(M147,M147,M147)</f>
        <v>6</v>
      </c>
      <c r="H341" s="153">
        <f>SUMIF(M163,M163,M163)</f>
        <v>10</v>
      </c>
      <c r="I341" s="153">
        <f>SUMIF(M181,M181,M181)</f>
        <v>9</v>
      </c>
      <c r="J341" s="153">
        <f>SUMIF(M191,M191,M191)</f>
        <v>5</v>
      </c>
      <c r="K341" s="153">
        <f>SUMIF(M197,M197,M197)</f>
        <v>3</v>
      </c>
      <c r="L341" s="153">
        <f>SUMIF(M215,M215,M215)</f>
        <v>12</v>
      </c>
      <c r="M341" s="153">
        <f>SUMIF(M220,M220,M220)</f>
        <v>2</v>
      </c>
      <c r="N341" s="153">
        <f>SUM(A342,B341:C342,D341,E341,F341,G341,H341,I341,J341,K341,L341,M341)</f>
        <v>106</v>
      </c>
    </row>
    <row r="342" spans="1:14" ht="12" customHeight="1" x14ac:dyDescent="0.35">
      <c r="A342" s="104">
        <f>SUMIF(M72,M72,M72)</f>
        <v>8</v>
      </c>
      <c r="B342" s="163"/>
      <c r="C342" s="163"/>
      <c r="D342" s="161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</row>
    <row r="343" spans="1:14" ht="9.75" customHeight="1" x14ac:dyDescent="0.35">
      <c r="A343" s="465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466"/>
    </row>
    <row r="344" spans="1:14" ht="27" customHeight="1" x14ac:dyDescent="0.35">
      <c r="A344" s="100" t="s">
        <v>114</v>
      </c>
      <c r="B344" s="53">
        <v>4</v>
      </c>
      <c r="C344" s="87">
        <v>5</v>
      </c>
      <c r="D344" s="87">
        <v>6</v>
      </c>
      <c r="E344" s="87">
        <v>7</v>
      </c>
      <c r="F344" s="87" t="s">
        <v>127</v>
      </c>
      <c r="G344" s="87" t="s">
        <v>211</v>
      </c>
      <c r="H344" s="87" t="s">
        <v>212</v>
      </c>
      <c r="I344" s="87" t="s">
        <v>213</v>
      </c>
      <c r="J344" s="87" t="s">
        <v>128</v>
      </c>
      <c r="K344" s="87" t="s">
        <v>129</v>
      </c>
      <c r="L344" s="87" t="s">
        <v>214</v>
      </c>
      <c r="M344" s="349" t="s">
        <v>221</v>
      </c>
      <c r="N344" s="350"/>
    </row>
    <row r="345" spans="1:14" ht="12" customHeight="1" x14ac:dyDescent="0.35">
      <c r="A345" s="101" t="s">
        <v>116</v>
      </c>
      <c r="B345" s="156">
        <f>SUMIF(J237,J237,J237)</f>
        <v>0</v>
      </c>
      <c r="C345" s="158">
        <f>SUMIF(J246,J246,J246)</f>
        <v>0</v>
      </c>
      <c r="D345" s="156">
        <f>SUMIF(J256,J256,J256)</f>
        <v>0</v>
      </c>
      <c r="E345" s="171">
        <f>SUMIF(J266,J266,J266)</f>
        <v>0</v>
      </c>
      <c r="F345" s="171">
        <f>SUMIF(J280,J280,J280)</f>
        <v>0</v>
      </c>
      <c r="G345" s="171">
        <f>SUMIF(J292,J292,J292)</f>
        <v>0</v>
      </c>
      <c r="H345" s="171">
        <f>SUMIF(J300,J300,J300)</f>
        <v>0</v>
      </c>
      <c r="I345" s="171">
        <f>SUMIF(J311,J311,J311)</f>
        <v>0</v>
      </c>
      <c r="J345" s="171">
        <f>SUMIF(J321,J321,J321)</f>
        <v>0</v>
      </c>
      <c r="K345" s="171">
        <f>SUMIF(J329,J329,J329)</f>
        <v>0</v>
      </c>
      <c r="L345" s="171">
        <f>SUMIF(J335,J335,J335)</f>
        <v>0</v>
      </c>
      <c r="M345" s="351">
        <f>SUM(B345:L346)</f>
        <v>0</v>
      </c>
      <c r="N345" s="158"/>
    </row>
    <row r="346" spans="1:14" ht="12" customHeight="1" x14ac:dyDescent="0.35">
      <c r="A346" s="102" t="s">
        <v>40</v>
      </c>
      <c r="B346" s="157"/>
      <c r="C346" s="159"/>
      <c r="D346" s="157"/>
      <c r="E346" s="171"/>
      <c r="F346" s="171"/>
      <c r="G346" s="171"/>
      <c r="H346" s="171"/>
      <c r="I346" s="171"/>
      <c r="J346" s="171"/>
      <c r="K346" s="171"/>
      <c r="L346" s="171"/>
      <c r="M346" s="352"/>
      <c r="N346" s="159"/>
    </row>
    <row r="347" spans="1:14" ht="12" customHeight="1" x14ac:dyDescent="0.35">
      <c r="A347" s="103" t="s">
        <v>117</v>
      </c>
      <c r="B347" s="160">
        <f>SUMIF(M237,M237,M237)</f>
        <v>13</v>
      </c>
      <c r="C347" s="162">
        <f>SUMIF(M246,M246,M246)</f>
        <v>5</v>
      </c>
      <c r="D347" s="160">
        <f>SUMIF(M256,M256,M256)</f>
        <v>6</v>
      </c>
      <c r="E347" s="153">
        <f>SUMIF(M266,M266,M266)</f>
        <v>5</v>
      </c>
      <c r="F347" s="153">
        <f>SUMIF(M280,M280,M280)</f>
        <v>9</v>
      </c>
      <c r="G347" s="153">
        <f>SUMIF(M292,M292,M292)</f>
        <v>8</v>
      </c>
      <c r="H347" s="153">
        <f>SUMIF(M300,M300,M300)</f>
        <v>5</v>
      </c>
      <c r="I347" s="153">
        <f>SUMIF(M311,M311,M311)</f>
        <v>8</v>
      </c>
      <c r="J347" s="153">
        <f>SUMIF(M321,M321,M321)</f>
        <v>6</v>
      </c>
      <c r="K347" s="153">
        <f>SUMIF(M329,M329,M329)</f>
        <v>5</v>
      </c>
      <c r="L347" s="153">
        <f>SUMIF(M335,M335,M335)</f>
        <v>3</v>
      </c>
      <c r="M347" s="353">
        <f>SUM(B347:L348)</f>
        <v>73</v>
      </c>
      <c r="N347" s="162"/>
    </row>
    <row r="348" spans="1:14" ht="12" customHeight="1" x14ac:dyDescent="0.35">
      <c r="A348" s="104" t="s">
        <v>40</v>
      </c>
      <c r="B348" s="161"/>
      <c r="C348" s="163"/>
      <c r="D348" s="161"/>
      <c r="E348" s="153"/>
      <c r="F348" s="153"/>
      <c r="G348" s="153"/>
      <c r="H348" s="153"/>
      <c r="I348" s="153"/>
      <c r="J348" s="153"/>
      <c r="K348" s="153"/>
      <c r="L348" s="153"/>
      <c r="M348" s="354"/>
      <c r="N348" s="163"/>
    </row>
    <row r="349" spans="1:14" ht="9.75" customHeight="1" x14ac:dyDescent="0.35">
      <c r="A349" s="465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466"/>
    </row>
    <row r="350" spans="1:14" s="19" customFormat="1" ht="28" customHeight="1" x14ac:dyDescent="0.35">
      <c r="A350" s="43"/>
      <c r="B350" s="77"/>
      <c r="C350" s="77" t="s">
        <v>115</v>
      </c>
      <c r="D350" s="77" t="s">
        <v>118</v>
      </c>
      <c r="E350" s="88"/>
      <c r="F350" s="77" t="s">
        <v>119</v>
      </c>
      <c r="G350" s="486" t="s">
        <v>120</v>
      </c>
      <c r="H350" s="486"/>
      <c r="I350" s="486"/>
      <c r="J350" s="486"/>
      <c r="N350" s="52"/>
    </row>
    <row r="351" spans="1:14" ht="28" customHeight="1" x14ac:dyDescent="0.35">
      <c r="A351" s="7"/>
      <c r="B351" s="18" t="s">
        <v>121</v>
      </c>
      <c r="C351" s="18">
        <f>SUMIF(N339,N339,N339)</f>
        <v>0</v>
      </c>
      <c r="D351" s="40">
        <f>SUMIF(M345,M345,M345)</f>
        <v>0</v>
      </c>
      <c r="E351" s="18" t="s">
        <v>122</v>
      </c>
      <c r="F351" s="18">
        <f>SUM(C351:E351)</f>
        <v>0</v>
      </c>
      <c r="G351" s="485">
        <f>SUM(F351/F352)*100</f>
        <v>0</v>
      </c>
      <c r="H351" s="485"/>
      <c r="I351" s="485"/>
      <c r="J351" s="485"/>
      <c r="N351" s="4"/>
    </row>
    <row r="352" spans="1:14" ht="30.75" customHeight="1" x14ac:dyDescent="0.35">
      <c r="A352" s="7"/>
      <c r="B352" s="18" t="s">
        <v>123</v>
      </c>
      <c r="C352" s="21">
        <f>SUMIF(N341,N341,N341)</f>
        <v>106</v>
      </c>
      <c r="D352" s="40">
        <f>SUMIF(M347,M347,M347)</f>
        <v>73</v>
      </c>
      <c r="E352" s="18" t="s">
        <v>122</v>
      </c>
      <c r="F352" s="18">
        <f>SUM(C352:E352,)</f>
        <v>179</v>
      </c>
      <c r="G352" s="483"/>
      <c r="H352" s="484"/>
      <c r="I352" s="484"/>
      <c r="J352" s="484"/>
      <c r="N352" s="4"/>
    </row>
    <row r="353" spans="1:14" x14ac:dyDescent="0.35">
      <c r="A353" s="7"/>
      <c r="B353" s="20"/>
      <c r="N353" s="4"/>
    </row>
    <row r="354" spans="1:14" x14ac:dyDescent="0.35">
      <c r="A354" s="7"/>
      <c r="B354" s="20"/>
      <c r="N354" s="4"/>
    </row>
    <row r="355" spans="1:14" ht="39" customHeight="1" x14ac:dyDescent="0.35">
      <c r="A355" s="7"/>
      <c r="B355" s="257" t="s">
        <v>124</v>
      </c>
      <c r="C355" s="257"/>
      <c r="D355" s="22"/>
      <c r="E355" s="23"/>
      <c r="F355" s="23"/>
      <c r="G355" s="23"/>
      <c r="N355" s="4"/>
    </row>
    <row r="356" spans="1:14" ht="18.5" x14ac:dyDescent="0.45">
      <c r="A356" s="7"/>
      <c r="B356" s="65"/>
      <c r="C356" s="66"/>
      <c r="N356" s="4"/>
    </row>
    <row r="357" spans="1:14" ht="45" customHeight="1" x14ac:dyDescent="0.35">
      <c r="A357" s="7"/>
      <c r="B357" s="257" t="s">
        <v>125</v>
      </c>
      <c r="C357" s="257"/>
      <c r="D357" s="22"/>
      <c r="E357" s="23"/>
      <c r="F357" s="23"/>
      <c r="G357" s="23"/>
      <c r="N357" s="4"/>
    </row>
    <row r="358" spans="1:14" ht="18.5" x14ac:dyDescent="0.45">
      <c r="A358" s="7"/>
      <c r="B358" s="66"/>
      <c r="C358" s="66"/>
      <c r="N358" s="4"/>
    </row>
    <row r="359" spans="1:14" ht="29.15" customHeight="1" x14ac:dyDescent="0.35">
      <c r="A359" s="147" t="s">
        <v>223</v>
      </c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</row>
    <row r="360" spans="1:14" ht="25.9" customHeight="1" x14ac:dyDescent="0.35">
      <c r="A360" s="32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</row>
    <row r="361" spans="1:14" ht="25.9" customHeight="1" x14ac:dyDescent="0.35">
      <c r="A361" s="32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</row>
    <row r="362" spans="1:14" ht="25.9" customHeight="1" x14ac:dyDescent="0.35">
      <c r="A362" s="32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</row>
    <row r="363" spans="1:14" ht="25.9" customHeight="1" x14ac:dyDescent="0.35">
      <c r="A363" s="32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</row>
  </sheetData>
  <mergeCells count="819">
    <mergeCell ref="J173:J174"/>
    <mergeCell ref="I173:I174"/>
    <mergeCell ref="H173:H174"/>
    <mergeCell ref="K96:N96"/>
    <mergeCell ref="B124:F124"/>
    <mergeCell ref="K124:N124"/>
    <mergeCell ref="B127:F127"/>
    <mergeCell ref="K127:N127"/>
    <mergeCell ref="B129:F129"/>
    <mergeCell ref="B167:F167"/>
    <mergeCell ref="K167:N167"/>
    <mergeCell ref="B99:F99"/>
    <mergeCell ref="K99:N99"/>
    <mergeCell ref="A163:I163"/>
    <mergeCell ref="K163:L163"/>
    <mergeCell ref="M163:N163"/>
    <mergeCell ref="K165:N165"/>
    <mergeCell ref="B165:F165"/>
    <mergeCell ref="B166:F166"/>
    <mergeCell ref="B168:F168"/>
    <mergeCell ref="B169:F169"/>
    <mergeCell ref="B170:F170"/>
    <mergeCell ref="A164:N164"/>
    <mergeCell ref="K157:N157"/>
    <mergeCell ref="B361:N361"/>
    <mergeCell ref="A26:N26"/>
    <mergeCell ref="L50:N50"/>
    <mergeCell ref="H50:K50"/>
    <mergeCell ref="F50:G50"/>
    <mergeCell ref="K57:L57"/>
    <mergeCell ref="K56:L56"/>
    <mergeCell ref="K55:L55"/>
    <mergeCell ref="K54:L54"/>
    <mergeCell ref="K53:L53"/>
    <mergeCell ref="K52:L52"/>
    <mergeCell ref="K51:L51"/>
    <mergeCell ref="F48:N49"/>
    <mergeCell ref="G352:J352"/>
    <mergeCell ref="G351:J351"/>
    <mergeCell ref="G350:J350"/>
    <mergeCell ref="A179:A180"/>
    <mergeCell ref="A177:A178"/>
    <mergeCell ref="A171:A172"/>
    <mergeCell ref="K171:N172"/>
    <mergeCell ref="A175:A176"/>
    <mergeCell ref="B82:F82"/>
    <mergeCell ref="K82:N82"/>
    <mergeCell ref="B97:F97"/>
    <mergeCell ref="A330:N330"/>
    <mergeCell ref="A336:N336"/>
    <mergeCell ref="A343:N343"/>
    <mergeCell ref="A349:N349"/>
    <mergeCell ref="A149:B149"/>
    <mergeCell ref="C149:N149"/>
    <mergeCell ref="C183:N183"/>
    <mergeCell ref="A183:B183"/>
    <mergeCell ref="C222:N222"/>
    <mergeCell ref="A222:B222"/>
    <mergeCell ref="A239:B239"/>
    <mergeCell ref="C239:N239"/>
    <mergeCell ref="C248:N248"/>
    <mergeCell ref="A248:B248"/>
    <mergeCell ref="C258:N258"/>
    <mergeCell ref="A258:B258"/>
    <mergeCell ref="C268:N268"/>
    <mergeCell ref="A257:N257"/>
    <mergeCell ref="A267:N267"/>
    <mergeCell ref="J179:J180"/>
    <mergeCell ref="B175:F175"/>
    <mergeCell ref="H175:H176"/>
    <mergeCell ref="B174:F174"/>
    <mergeCell ref="A173:A174"/>
    <mergeCell ref="A312:N312"/>
    <mergeCell ref="A268:B268"/>
    <mergeCell ref="C313:N313"/>
    <mergeCell ref="A313:B313"/>
    <mergeCell ref="A192:N192"/>
    <mergeCell ref="A198:N198"/>
    <mergeCell ref="A216:N216"/>
    <mergeCell ref="A221:N221"/>
    <mergeCell ref="A238:N238"/>
    <mergeCell ref="A247:N247"/>
    <mergeCell ref="K311:L311"/>
    <mergeCell ref="M311:N311"/>
    <mergeCell ref="B302:F302"/>
    <mergeCell ref="B303:F303"/>
    <mergeCell ref="B304:F304"/>
    <mergeCell ref="B305:F305"/>
    <mergeCell ref="B306:F306"/>
    <mergeCell ref="B307:F307"/>
    <mergeCell ref="B308:F308"/>
    <mergeCell ref="B309:F309"/>
    <mergeCell ref="B310:F310"/>
    <mergeCell ref="A311:I311"/>
    <mergeCell ref="K300:L300"/>
    <mergeCell ref="M300:N300"/>
    <mergeCell ref="F43:F44"/>
    <mergeCell ref="K302:N302"/>
    <mergeCell ref="K303:N303"/>
    <mergeCell ref="K304:N304"/>
    <mergeCell ref="A35:N35"/>
    <mergeCell ref="A73:N73"/>
    <mergeCell ref="A102:N102"/>
    <mergeCell ref="A110:N110"/>
    <mergeCell ref="A121:N121"/>
    <mergeCell ref="A132:N132"/>
    <mergeCell ref="A139:N139"/>
    <mergeCell ref="A60:B60"/>
    <mergeCell ref="C60:N60"/>
    <mergeCell ref="A56:B56"/>
    <mergeCell ref="C40:N40"/>
    <mergeCell ref="I47:J47"/>
    <mergeCell ref="I46:J46"/>
    <mergeCell ref="A293:N293"/>
    <mergeCell ref="A301:N301"/>
    <mergeCell ref="G173:G174"/>
    <mergeCell ref="K173:N174"/>
    <mergeCell ref="B173:F173"/>
    <mergeCell ref="K97:N97"/>
    <mergeCell ref="B96:F96"/>
    <mergeCell ref="D43:E44"/>
    <mergeCell ref="A43:C44"/>
    <mergeCell ref="L47:N47"/>
    <mergeCell ref="L46:N46"/>
    <mergeCell ref="L45:N45"/>
    <mergeCell ref="M38:N38"/>
    <mergeCell ref="J38:K38"/>
    <mergeCell ref="G38:I38"/>
    <mergeCell ref="E38:F38"/>
    <mergeCell ref="C38:D38"/>
    <mergeCell ref="M39:N39"/>
    <mergeCell ref="J39:K39"/>
    <mergeCell ref="G39:I39"/>
    <mergeCell ref="E39:F39"/>
    <mergeCell ref="C39:D39"/>
    <mergeCell ref="A40:B40"/>
    <mergeCell ref="I45:J45"/>
    <mergeCell ref="G47:H47"/>
    <mergeCell ref="G46:H46"/>
    <mergeCell ref="G45:H45"/>
    <mergeCell ref="L43:N44"/>
    <mergeCell ref="K43:K44"/>
    <mergeCell ref="I43:J44"/>
    <mergeCell ref="G43:H44"/>
    <mergeCell ref="K34:M34"/>
    <mergeCell ref="K33:M33"/>
    <mergeCell ref="K32:M32"/>
    <mergeCell ref="K31:M31"/>
    <mergeCell ref="K30:M30"/>
    <mergeCell ref="K29:M29"/>
    <mergeCell ref="B34:F34"/>
    <mergeCell ref="B33:F33"/>
    <mergeCell ref="B32:F32"/>
    <mergeCell ref="B31:F31"/>
    <mergeCell ref="B30:F30"/>
    <mergeCell ref="B29:F29"/>
    <mergeCell ref="G34:H34"/>
    <mergeCell ref="G33:H33"/>
    <mergeCell ref="G32:H32"/>
    <mergeCell ref="G31:H31"/>
    <mergeCell ref="G30:H30"/>
    <mergeCell ref="G29:H29"/>
    <mergeCell ref="I29:J29"/>
    <mergeCell ref="A11:H11"/>
    <mergeCell ref="M20:N20"/>
    <mergeCell ref="I11:N12"/>
    <mergeCell ref="A20:H21"/>
    <mergeCell ref="G10:J10"/>
    <mergeCell ref="G9:J9"/>
    <mergeCell ref="G8:J8"/>
    <mergeCell ref="K10:N10"/>
    <mergeCell ref="K9:N9"/>
    <mergeCell ref="K8:N8"/>
    <mergeCell ref="C10:F10"/>
    <mergeCell ref="C9:F9"/>
    <mergeCell ref="C8:F8"/>
    <mergeCell ref="G28:H28"/>
    <mergeCell ref="D19:H19"/>
    <mergeCell ref="D18:H18"/>
    <mergeCell ref="A17:H17"/>
    <mergeCell ref="G16:H16"/>
    <mergeCell ref="G15:H15"/>
    <mergeCell ref="G14:H14"/>
    <mergeCell ref="A45:C45"/>
    <mergeCell ref="D47:E47"/>
    <mergeCell ref="D46:E46"/>
    <mergeCell ref="D45:E45"/>
    <mergeCell ref="A37:C37"/>
    <mergeCell ref="E37:G37"/>
    <mergeCell ref="A41:C41"/>
    <mergeCell ref="D41:N41"/>
    <mergeCell ref="D42:E42"/>
    <mergeCell ref="F42:H42"/>
    <mergeCell ref="I42:J42"/>
    <mergeCell ref="A42:C42"/>
    <mergeCell ref="I34:J34"/>
    <mergeCell ref="I33:J33"/>
    <mergeCell ref="I32:J32"/>
    <mergeCell ref="I31:J31"/>
    <mergeCell ref="I30:J30"/>
    <mergeCell ref="I28:J28"/>
    <mergeCell ref="E4:H4"/>
    <mergeCell ref="I4:K4"/>
    <mergeCell ref="B347:B348"/>
    <mergeCell ref="M344:N344"/>
    <mergeCell ref="M345:N346"/>
    <mergeCell ref="M347:N348"/>
    <mergeCell ref="A337:N337"/>
    <mergeCell ref="B151:F151"/>
    <mergeCell ref="B331:F331"/>
    <mergeCell ref="B332:F332"/>
    <mergeCell ref="B333:F333"/>
    <mergeCell ref="B334:F334"/>
    <mergeCell ref="B339:B340"/>
    <mergeCell ref="B341:B342"/>
    <mergeCell ref="B345:B346"/>
    <mergeCell ref="K321:L321"/>
    <mergeCell ref="M321:N321"/>
    <mergeCell ref="A321:I321"/>
    <mergeCell ref="K323:N323"/>
    <mergeCell ref="K324:N324"/>
    <mergeCell ref="K325:N325"/>
    <mergeCell ref="K326:N326"/>
    <mergeCell ref="K327:N327"/>
    <mergeCell ref="K329:L329"/>
    <mergeCell ref="M329:N329"/>
    <mergeCell ref="A329:I329"/>
    <mergeCell ref="B323:F323"/>
    <mergeCell ref="B324:F324"/>
    <mergeCell ref="B325:F325"/>
    <mergeCell ref="B326:F326"/>
    <mergeCell ref="B327:F327"/>
    <mergeCell ref="K314:N314"/>
    <mergeCell ref="B314:F314"/>
    <mergeCell ref="B315:F315"/>
    <mergeCell ref="B316:F316"/>
    <mergeCell ref="B317:F317"/>
    <mergeCell ref="B318:F318"/>
    <mergeCell ref="B319:F319"/>
    <mergeCell ref="B320:F320"/>
    <mergeCell ref="K315:N315"/>
    <mergeCell ref="K316:N316"/>
    <mergeCell ref="K317:N317"/>
    <mergeCell ref="K318:N318"/>
    <mergeCell ref="K319:N319"/>
    <mergeCell ref="K320:N320"/>
    <mergeCell ref="A322:N322"/>
    <mergeCell ref="B294:F294"/>
    <mergeCell ref="B295:F295"/>
    <mergeCell ref="B296:F296"/>
    <mergeCell ref="B297:F297"/>
    <mergeCell ref="B298:F298"/>
    <mergeCell ref="B299:F299"/>
    <mergeCell ref="A300:I300"/>
    <mergeCell ref="B289:F289"/>
    <mergeCell ref="B290:F290"/>
    <mergeCell ref="B291:F291"/>
    <mergeCell ref="B259:F259"/>
    <mergeCell ref="B260:F260"/>
    <mergeCell ref="B261:F261"/>
    <mergeCell ref="B262:F262"/>
    <mergeCell ref="B263:F263"/>
    <mergeCell ref="B264:F264"/>
    <mergeCell ref="B265:F265"/>
    <mergeCell ref="A246:I246"/>
    <mergeCell ref="K291:N291"/>
    <mergeCell ref="K290:N290"/>
    <mergeCell ref="K289:N289"/>
    <mergeCell ref="K288:N288"/>
    <mergeCell ref="K287:N287"/>
    <mergeCell ref="K286:N286"/>
    <mergeCell ref="K259:N259"/>
    <mergeCell ref="K260:N260"/>
    <mergeCell ref="K261:N261"/>
    <mergeCell ref="K262:N262"/>
    <mergeCell ref="K263:N263"/>
    <mergeCell ref="K264:N264"/>
    <mergeCell ref="K265:N265"/>
    <mergeCell ref="K246:L246"/>
    <mergeCell ref="M246:N246"/>
    <mergeCell ref="K249:N249"/>
    <mergeCell ref="K256:L256"/>
    <mergeCell ref="M256:N256"/>
    <mergeCell ref="A256:I256"/>
    <mergeCell ref="K250:N250"/>
    <mergeCell ref="K251:N251"/>
    <mergeCell ref="K252:N252"/>
    <mergeCell ref="K253:N253"/>
    <mergeCell ref="K254:N254"/>
    <mergeCell ref="K255:N255"/>
    <mergeCell ref="B249:F249"/>
    <mergeCell ref="B250:F250"/>
    <mergeCell ref="B251:F251"/>
    <mergeCell ref="B252:F252"/>
    <mergeCell ref="B253:F253"/>
    <mergeCell ref="B254:F254"/>
    <mergeCell ref="B255:F255"/>
    <mergeCell ref="K240:N240"/>
    <mergeCell ref="K241:N241"/>
    <mergeCell ref="K242:N242"/>
    <mergeCell ref="K243:N243"/>
    <mergeCell ref="K244:N244"/>
    <mergeCell ref="K245:N245"/>
    <mergeCell ref="B240:F240"/>
    <mergeCell ref="B241:F241"/>
    <mergeCell ref="B242:F242"/>
    <mergeCell ref="B243:F243"/>
    <mergeCell ref="B244:F244"/>
    <mergeCell ref="B245:F245"/>
    <mergeCell ref="K236:N236"/>
    <mergeCell ref="K237:L237"/>
    <mergeCell ref="M237:N237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A237:I237"/>
    <mergeCell ref="K227:N227"/>
    <mergeCell ref="K228:N228"/>
    <mergeCell ref="K229:N229"/>
    <mergeCell ref="K230:N230"/>
    <mergeCell ref="K231:N231"/>
    <mergeCell ref="K232:N232"/>
    <mergeCell ref="K233:N233"/>
    <mergeCell ref="K234:N234"/>
    <mergeCell ref="K235:N235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K199:N199"/>
    <mergeCell ref="K200:N200"/>
    <mergeCell ref="K201:N201"/>
    <mergeCell ref="K202:N202"/>
    <mergeCell ref="K203:N203"/>
    <mergeCell ref="K204:N204"/>
    <mergeCell ref="K205:N205"/>
    <mergeCell ref="K206:N206"/>
    <mergeCell ref="B207:F207"/>
    <mergeCell ref="B208:F208"/>
    <mergeCell ref="B209:F209"/>
    <mergeCell ref="B210:F210"/>
    <mergeCell ref="B211:F211"/>
    <mergeCell ref="K193:N193"/>
    <mergeCell ref="K194:N194"/>
    <mergeCell ref="K195:N195"/>
    <mergeCell ref="K196:N196"/>
    <mergeCell ref="A197:I197"/>
    <mergeCell ref="K197:L197"/>
    <mergeCell ref="M197:N197"/>
    <mergeCell ref="B193:F193"/>
    <mergeCell ref="B194:F194"/>
    <mergeCell ref="B195:F195"/>
    <mergeCell ref="B196:F196"/>
    <mergeCell ref="K191:L191"/>
    <mergeCell ref="M191:N191"/>
    <mergeCell ref="A191:I191"/>
    <mergeCell ref="B185:F185"/>
    <mergeCell ref="B186:F186"/>
    <mergeCell ref="B187:F187"/>
    <mergeCell ref="B188:F188"/>
    <mergeCell ref="B189:F189"/>
    <mergeCell ref="B190:F190"/>
    <mergeCell ref="A181:I181"/>
    <mergeCell ref="K181:L181"/>
    <mergeCell ref="M181:N181"/>
    <mergeCell ref="K185:N185"/>
    <mergeCell ref="K186:N186"/>
    <mergeCell ref="K187:N187"/>
    <mergeCell ref="K188:N188"/>
    <mergeCell ref="K189:N189"/>
    <mergeCell ref="A182:N182"/>
    <mergeCell ref="A184:N184"/>
    <mergeCell ref="B177:F177"/>
    <mergeCell ref="B179:F179"/>
    <mergeCell ref="K166:N166"/>
    <mergeCell ref="K168:N168"/>
    <mergeCell ref="K169:N169"/>
    <mergeCell ref="K170:N170"/>
    <mergeCell ref="B171:J171"/>
    <mergeCell ref="B172:J172"/>
    <mergeCell ref="K179:N180"/>
    <mergeCell ref="K177:N178"/>
    <mergeCell ref="K175:N176"/>
    <mergeCell ref="B176:F176"/>
    <mergeCell ref="B178:F178"/>
    <mergeCell ref="B180:F180"/>
    <mergeCell ref="I175:I176"/>
    <mergeCell ref="J175:J176"/>
    <mergeCell ref="G177:G178"/>
    <mergeCell ref="H177:H178"/>
    <mergeCell ref="I177:I178"/>
    <mergeCell ref="J177:J178"/>
    <mergeCell ref="G179:G180"/>
    <mergeCell ref="H179:H180"/>
    <mergeCell ref="I179:I180"/>
    <mergeCell ref="G175:G176"/>
    <mergeCell ref="K158:N158"/>
    <mergeCell ref="K159:N159"/>
    <mergeCell ref="K160:N160"/>
    <mergeCell ref="K161:N161"/>
    <mergeCell ref="K162:N16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K151:N151"/>
    <mergeCell ref="K152:N152"/>
    <mergeCell ref="K153:N153"/>
    <mergeCell ref="K154:N154"/>
    <mergeCell ref="K155:N155"/>
    <mergeCell ref="K156:N156"/>
    <mergeCell ref="B146:F146"/>
    <mergeCell ref="A147:I147"/>
    <mergeCell ref="K147:L147"/>
    <mergeCell ref="M147:N147"/>
    <mergeCell ref="A148:N148"/>
    <mergeCell ref="A150:N150"/>
    <mergeCell ref="K141:N141"/>
    <mergeCell ref="K142:N142"/>
    <mergeCell ref="K143:N143"/>
    <mergeCell ref="K144:N144"/>
    <mergeCell ref="K145:N145"/>
    <mergeCell ref="K146:N146"/>
    <mergeCell ref="K140:N140"/>
    <mergeCell ref="B140:F140"/>
    <mergeCell ref="B141:F141"/>
    <mergeCell ref="B142:F142"/>
    <mergeCell ref="B143:F143"/>
    <mergeCell ref="B144:F144"/>
    <mergeCell ref="B145:F145"/>
    <mergeCell ref="K137:N137"/>
    <mergeCell ref="B134:F134"/>
    <mergeCell ref="B135:F135"/>
    <mergeCell ref="B136:F136"/>
    <mergeCell ref="B137:F137"/>
    <mergeCell ref="B133:F133"/>
    <mergeCell ref="K138:L138"/>
    <mergeCell ref="M138:N138"/>
    <mergeCell ref="A138:I138"/>
    <mergeCell ref="K134:N134"/>
    <mergeCell ref="K135:N135"/>
    <mergeCell ref="K136:N136"/>
    <mergeCell ref="B119:F119"/>
    <mergeCell ref="K122:N122"/>
    <mergeCell ref="K131:L131"/>
    <mergeCell ref="M131:N131"/>
    <mergeCell ref="A131:I131"/>
    <mergeCell ref="B122:F122"/>
    <mergeCell ref="K123:N123"/>
    <mergeCell ref="K125:N125"/>
    <mergeCell ref="K126:N126"/>
    <mergeCell ref="K128:N128"/>
    <mergeCell ref="K130:N130"/>
    <mergeCell ref="B123:F123"/>
    <mergeCell ref="B125:F125"/>
    <mergeCell ref="B126:F126"/>
    <mergeCell ref="B128:F128"/>
    <mergeCell ref="B130:F130"/>
    <mergeCell ref="K119:N119"/>
    <mergeCell ref="K120:L120"/>
    <mergeCell ref="M120:N120"/>
    <mergeCell ref="A120:I120"/>
    <mergeCell ref="B103:F103"/>
    <mergeCell ref="B104:F104"/>
    <mergeCell ref="B105:F105"/>
    <mergeCell ref="B106:F106"/>
    <mergeCell ref="B107:F107"/>
    <mergeCell ref="B108:F108"/>
    <mergeCell ref="K109:L109"/>
    <mergeCell ref="M109:N109"/>
    <mergeCell ref="A109:I109"/>
    <mergeCell ref="K104:N104"/>
    <mergeCell ref="K105:N105"/>
    <mergeCell ref="K106:N106"/>
    <mergeCell ref="K107:N107"/>
    <mergeCell ref="K108:N108"/>
    <mergeCell ref="A51:B51"/>
    <mergeCell ref="A52:B52"/>
    <mergeCell ref="A53:B53"/>
    <mergeCell ref="A54:B54"/>
    <mergeCell ref="A49:B49"/>
    <mergeCell ref="A50:B50"/>
    <mergeCell ref="A48:D48"/>
    <mergeCell ref="A47:C47"/>
    <mergeCell ref="A46:C46"/>
    <mergeCell ref="A36:N36"/>
    <mergeCell ref="K37:N37"/>
    <mergeCell ref="A38:B38"/>
    <mergeCell ref="H37:J37"/>
    <mergeCell ref="A39:B39"/>
    <mergeCell ref="K42:N42"/>
    <mergeCell ref="I347:I348"/>
    <mergeCell ref="J347:J348"/>
    <mergeCell ref="K347:K348"/>
    <mergeCell ref="L347:L348"/>
    <mergeCell ref="C347:C348"/>
    <mergeCell ref="D347:D348"/>
    <mergeCell ref="E347:E348"/>
    <mergeCell ref="F347:F348"/>
    <mergeCell ref="G347:G348"/>
    <mergeCell ref="K331:N331"/>
    <mergeCell ref="K332:N332"/>
    <mergeCell ref="K333:N333"/>
    <mergeCell ref="K334:N334"/>
    <mergeCell ref="A335:I335"/>
    <mergeCell ref="K335:L335"/>
    <mergeCell ref="M335:N335"/>
    <mergeCell ref="K282:N282"/>
    <mergeCell ref="K345:K346"/>
    <mergeCell ref="L345:L346"/>
    <mergeCell ref="L341:L342"/>
    <mergeCell ref="M341:M342"/>
    <mergeCell ref="N341:N342"/>
    <mergeCell ref="A292:I292"/>
    <mergeCell ref="K292:L292"/>
    <mergeCell ref="M292:N292"/>
    <mergeCell ref="G339:G340"/>
    <mergeCell ref="H339:H340"/>
    <mergeCell ref="E339:E340"/>
    <mergeCell ref="F339:F340"/>
    <mergeCell ref="K294:N294"/>
    <mergeCell ref="K295:N295"/>
    <mergeCell ref="K296:N296"/>
    <mergeCell ref="K297:N297"/>
    <mergeCell ref="K298:N298"/>
    <mergeCell ref="K299:N299"/>
    <mergeCell ref="K305:N305"/>
    <mergeCell ref="K306:N306"/>
    <mergeCell ref="K307:N307"/>
    <mergeCell ref="K308:N308"/>
    <mergeCell ref="K309:N309"/>
    <mergeCell ref="K310:N310"/>
    <mergeCell ref="K341:K342"/>
    <mergeCell ref="B282:F282"/>
    <mergeCell ref="B283:F283"/>
    <mergeCell ref="B284:F284"/>
    <mergeCell ref="B285:F285"/>
    <mergeCell ref="B286:F286"/>
    <mergeCell ref="B287:F287"/>
    <mergeCell ref="B288:F288"/>
    <mergeCell ref="K274:N274"/>
    <mergeCell ref="K275:N275"/>
    <mergeCell ref="K277:N277"/>
    <mergeCell ref="K279:N279"/>
    <mergeCell ref="A280:I280"/>
    <mergeCell ref="K280:L280"/>
    <mergeCell ref="M280:N280"/>
    <mergeCell ref="K285:N285"/>
    <mergeCell ref="K284:N284"/>
    <mergeCell ref="K283:N283"/>
    <mergeCell ref="B276:F276"/>
    <mergeCell ref="K276:N276"/>
    <mergeCell ref="B278:F278"/>
    <mergeCell ref="K278:N278"/>
    <mergeCell ref="A281:N281"/>
    <mergeCell ref="B270:F270"/>
    <mergeCell ref="B271:F271"/>
    <mergeCell ref="B272:F272"/>
    <mergeCell ref="B273:F273"/>
    <mergeCell ref="B274:F274"/>
    <mergeCell ref="B275:F275"/>
    <mergeCell ref="B277:F277"/>
    <mergeCell ref="B279:F279"/>
    <mergeCell ref="K270:N270"/>
    <mergeCell ref="K271:N271"/>
    <mergeCell ref="K272:N272"/>
    <mergeCell ref="K273:N273"/>
    <mergeCell ref="K207:N207"/>
    <mergeCell ref="B213:F213"/>
    <mergeCell ref="B214:F214"/>
    <mergeCell ref="A215:I215"/>
    <mergeCell ref="K217:N217"/>
    <mergeCell ref="K218:N218"/>
    <mergeCell ref="K219:N219"/>
    <mergeCell ref="B217:F217"/>
    <mergeCell ref="B218:F218"/>
    <mergeCell ref="B219:F219"/>
    <mergeCell ref="B212:F212"/>
    <mergeCell ref="B355:C355"/>
    <mergeCell ref="B357:C357"/>
    <mergeCell ref="B74:F74"/>
    <mergeCell ref="K74:N74"/>
    <mergeCell ref="B75:F75"/>
    <mergeCell ref="B83:F83"/>
    <mergeCell ref="B92:F92"/>
    <mergeCell ref="B98:F98"/>
    <mergeCell ref="B100:F100"/>
    <mergeCell ref="A101:I101"/>
    <mergeCell ref="K75:N75"/>
    <mergeCell ref="K83:N83"/>
    <mergeCell ref="K92:N92"/>
    <mergeCell ref="K98:N98"/>
    <mergeCell ref="K100:N100"/>
    <mergeCell ref="K101:L101"/>
    <mergeCell ref="M101:N101"/>
    <mergeCell ref="K266:L266"/>
    <mergeCell ref="M266:N266"/>
    <mergeCell ref="A266:I266"/>
    <mergeCell ref="K111:N111"/>
    <mergeCell ref="B111:F111"/>
    <mergeCell ref="K112:N112"/>
    <mergeCell ref="K113:N113"/>
    <mergeCell ref="B112:F112"/>
    <mergeCell ref="B113:F113"/>
    <mergeCell ref="B114:F114"/>
    <mergeCell ref="B115:F115"/>
    <mergeCell ref="B116:F116"/>
    <mergeCell ref="B117:F117"/>
    <mergeCell ref="K72:L72"/>
    <mergeCell ref="K61:N61"/>
    <mergeCell ref="B61:F61"/>
    <mergeCell ref="B62:F62"/>
    <mergeCell ref="B63:F63"/>
    <mergeCell ref="B64:F64"/>
    <mergeCell ref="A72:I72"/>
    <mergeCell ref="B70:F70"/>
    <mergeCell ref="B71:F71"/>
    <mergeCell ref="K62:N62"/>
    <mergeCell ref="K63:N63"/>
    <mergeCell ref="K64:N64"/>
    <mergeCell ref="K65:N65"/>
    <mergeCell ref="K66:N66"/>
    <mergeCell ref="K67:N67"/>
    <mergeCell ref="K68:N68"/>
    <mergeCell ref="K69:N69"/>
    <mergeCell ref="K103:N103"/>
    <mergeCell ref="I339:I340"/>
    <mergeCell ref="J339:J340"/>
    <mergeCell ref="K339:K340"/>
    <mergeCell ref="L339:L340"/>
    <mergeCell ref="M339:M340"/>
    <mergeCell ref="N339:N340"/>
    <mergeCell ref="I345:I346"/>
    <mergeCell ref="K114:N114"/>
    <mergeCell ref="K115:N115"/>
    <mergeCell ref="K116:N116"/>
    <mergeCell ref="K117:N117"/>
    <mergeCell ref="K225:N225"/>
    <mergeCell ref="K226:N226"/>
    <mergeCell ref="K208:N208"/>
    <mergeCell ref="K209:N209"/>
    <mergeCell ref="K210:N210"/>
    <mergeCell ref="K211:N211"/>
    <mergeCell ref="K212:N212"/>
    <mergeCell ref="K213:N213"/>
    <mergeCell ref="K214:N214"/>
    <mergeCell ref="K215:L215"/>
    <mergeCell ref="M215:N215"/>
    <mergeCell ref="K220:L220"/>
    <mergeCell ref="M220:N220"/>
    <mergeCell ref="F345:F346"/>
    <mergeCell ref="G345:G346"/>
    <mergeCell ref="H345:H346"/>
    <mergeCell ref="E341:E342"/>
    <mergeCell ref="F341:F342"/>
    <mergeCell ref="G341:G342"/>
    <mergeCell ref="H341:H342"/>
    <mergeCell ref="I341:I342"/>
    <mergeCell ref="J341:J342"/>
    <mergeCell ref="J345:J346"/>
    <mergeCell ref="A7:B7"/>
    <mergeCell ref="A8:B8"/>
    <mergeCell ref="A9:B9"/>
    <mergeCell ref="A10:B10"/>
    <mergeCell ref="B65:F65"/>
    <mergeCell ref="B66:F66"/>
    <mergeCell ref="B67:F67"/>
    <mergeCell ref="B68:F68"/>
    <mergeCell ref="B69:F69"/>
    <mergeCell ref="C7:N7"/>
    <mergeCell ref="A55:B55"/>
    <mergeCell ref="A18:C18"/>
    <mergeCell ref="A12:C12"/>
    <mergeCell ref="D16:F16"/>
    <mergeCell ref="D15:F15"/>
    <mergeCell ref="D14:F14"/>
    <mergeCell ref="D13:F13"/>
    <mergeCell ref="D12:F12"/>
    <mergeCell ref="A16:C16"/>
    <mergeCell ref="A15:C15"/>
    <mergeCell ref="A14:C14"/>
    <mergeCell ref="A13:C13"/>
    <mergeCell ref="G13:H13"/>
    <mergeCell ref="G12:H12"/>
    <mergeCell ref="A1:N1"/>
    <mergeCell ref="C2:N2"/>
    <mergeCell ref="C3:N3"/>
    <mergeCell ref="L4:N4"/>
    <mergeCell ref="C4:D4"/>
    <mergeCell ref="C5:N5"/>
    <mergeCell ref="C6:N6"/>
    <mergeCell ref="A2:B2"/>
    <mergeCell ref="A3:B3"/>
    <mergeCell ref="A4:B4"/>
    <mergeCell ref="A5:B5"/>
    <mergeCell ref="A6:B6"/>
    <mergeCell ref="A27:N27"/>
    <mergeCell ref="I13:L13"/>
    <mergeCell ref="I14:L14"/>
    <mergeCell ref="I15:L15"/>
    <mergeCell ref="I16:L16"/>
    <mergeCell ref="I17:L17"/>
    <mergeCell ref="I18:L18"/>
    <mergeCell ref="I19:L19"/>
    <mergeCell ref="M13:N13"/>
    <mergeCell ref="M14:N14"/>
    <mergeCell ref="M15:N15"/>
    <mergeCell ref="M16:N16"/>
    <mergeCell ref="M17:N17"/>
    <mergeCell ref="M18:N18"/>
    <mergeCell ref="M19:N19"/>
    <mergeCell ref="I20:L20"/>
    <mergeCell ref="A25:N25"/>
    <mergeCell ref="A19:C19"/>
    <mergeCell ref="A23:H23"/>
    <mergeCell ref="I21:L21"/>
    <mergeCell ref="M21:N21"/>
    <mergeCell ref="I23:L23"/>
    <mergeCell ref="A22:H22"/>
    <mergeCell ref="I22:L22"/>
    <mergeCell ref="B28:F28"/>
    <mergeCell ref="K28:M28"/>
    <mergeCell ref="A359:N359"/>
    <mergeCell ref="B360:N360"/>
    <mergeCell ref="B362:N362"/>
    <mergeCell ref="B363:N363"/>
    <mergeCell ref="K70:N70"/>
    <mergeCell ref="K71:N71"/>
    <mergeCell ref="H347:H348"/>
    <mergeCell ref="M72:N72"/>
    <mergeCell ref="D345:D346"/>
    <mergeCell ref="C345:C346"/>
    <mergeCell ref="D341:D342"/>
    <mergeCell ref="C341:C342"/>
    <mergeCell ref="C339:C340"/>
    <mergeCell ref="D339:D340"/>
    <mergeCell ref="K133:N133"/>
    <mergeCell ref="A220:I220"/>
    <mergeCell ref="K269:N269"/>
    <mergeCell ref="B269:F269"/>
    <mergeCell ref="K190:N190"/>
    <mergeCell ref="K223:N223"/>
    <mergeCell ref="K224:N224"/>
    <mergeCell ref="E345:E346"/>
    <mergeCell ref="B81:F81"/>
    <mergeCell ref="K81:N81"/>
    <mergeCell ref="B77:F77"/>
    <mergeCell ref="B78:F78"/>
    <mergeCell ref="B79:F79"/>
    <mergeCell ref="B80:F80"/>
    <mergeCell ref="K77:N77"/>
    <mergeCell ref="K78:N78"/>
    <mergeCell ref="K79:N79"/>
    <mergeCell ref="K80:N80"/>
    <mergeCell ref="K93:N93"/>
    <mergeCell ref="K94:N94"/>
    <mergeCell ref="K95:N95"/>
    <mergeCell ref="B95:F95"/>
    <mergeCell ref="K84:N84"/>
    <mergeCell ref="K85:N85"/>
    <mergeCell ref="K86:N86"/>
    <mergeCell ref="K87:N87"/>
    <mergeCell ref="K88:N88"/>
    <mergeCell ref="K89:N89"/>
    <mergeCell ref="K90:N90"/>
    <mergeCell ref="K91:N91"/>
    <mergeCell ref="B84:F84"/>
    <mergeCell ref="B85:F85"/>
    <mergeCell ref="B86:F86"/>
    <mergeCell ref="B87:F87"/>
    <mergeCell ref="B88:F88"/>
    <mergeCell ref="B89:F89"/>
    <mergeCell ref="B90:F90"/>
    <mergeCell ref="B91:F91"/>
    <mergeCell ref="B76:F76"/>
    <mergeCell ref="K76:N76"/>
    <mergeCell ref="B118:F118"/>
    <mergeCell ref="K118:N118"/>
    <mergeCell ref="B152:F152"/>
    <mergeCell ref="G152:J152"/>
    <mergeCell ref="B328:F328"/>
    <mergeCell ref="K328:N328"/>
    <mergeCell ref="M22:N22"/>
    <mergeCell ref="M23:N23"/>
    <mergeCell ref="A24:N24"/>
    <mergeCell ref="K129:N129"/>
    <mergeCell ref="A59:N59"/>
    <mergeCell ref="K58:L58"/>
    <mergeCell ref="F51:J51"/>
    <mergeCell ref="F52:J52"/>
    <mergeCell ref="F53:J53"/>
    <mergeCell ref="F54:J54"/>
    <mergeCell ref="F55:J55"/>
    <mergeCell ref="F56:J56"/>
    <mergeCell ref="F57:J57"/>
    <mergeCell ref="F58:J58"/>
    <mergeCell ref="B93:F93"/>
    <mergeCell ref="B94:F94"/>
  </mergeCells>
  <printOptions horizontalCentered="1"/>
  <pageMargins left="0.23622047244094491" right="3.937007874015748E-2" top="0.4" bottom="0" header="0" footer="0"/>
  <pageSetup paperSize="9" scale="61" orientation="portrait" r:id="rId1"/>
  <rowBreaks count="6" manualBreakCount="6">
    <brk id="59" max="13" man="1"/>
    <brk id="132" max="13" man="1"/>
    <brk id="181" max="13" man="1"/>
    <brk id="221" max="13" man="1"/>
    <brk id="266" max="13" man="1"/>
    <brk id="31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2020.02</vt:lpstr>
      <vt:lpstr>Sheet2</vt:lpstr>
      <vt:lpstr>Sheet3</vt:lpstr>
      <vt:lpstr>'2020.02'!Print_Area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rademant</dc:creator>
  <cp:lastModifiedBy>Michelle Bester</cp:lastModifiedBy>
  <cp:lastPrinted>2019-02-26T20:13:00Z</cp:lastPrinted>
  <dcterms:created xsi:type="dcterms:W3CDTF">2014-05-20T06:04:11Z</dcterms:created>
  <dcterms:modified xsi:type="dcterms:W3CDTF">2021-06-14T14:00:50Z</dcterms:modified>
</cp:coreProperties>
</file>